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1 Weekly" sheetId="1" r:id="rId1"/>
    <sheet name="BAD Team" sheetId="2" r:id="rId2"/>
    <sheet name="MAD Team" sheetId="3" r:id="rId3"/>
    <sheet name="Comm Games" sheetId="4" r:id="rId4"/>
  </sheets>
  <definedNames>
    <definedName name="Teams" localSheetId="2">'MAD Team'!$N$3:$N$30</definedName>
    <definedName name="Teams">'BAD Team'!$N$3:$N$30</definedName>
  </definedNames>
  <calcPr fullCalcOnLoad="1"/>
</workbook>
</file>

<file path=xl/sharedStrings.xml><?xml version="1.0" encoding="utf-8"?>
<sst xmlns="http://schemas.openxmlformats.org/spreadsheetml/2006/main" count="2909" uniqueCount="236">
  <si>
    <t>BAD 2021 (OWNERS)</t>
  </si>
  <si>
    <t>MAD 2021 (OWNERS)</t>
  </si>
  <si>
    <t>BAD 2021 (TEAMS)</t>
  </si>
  <si>
    <t>MAD 2021 (TEAMS)</t>
  </si>
  <si>
    <t>WEEK 1</t>
  </si>
  <si>
    <t>David Bitzer</t>
  </si>
  <si>
    <t>at Steve Wloch</t>
  </si>
  <si>
    <t>Jason McCormack</t>
  </si>
  <si>
    <t>at Kurrie Boddorf</t>
  </si>
  <si>
    <t>The Gaang</t>
  </si>
  <si>
    <t>at Venture Industries</t>
  </si>
  <si>
    <t>New World Order</t>
  </si>
  <si>
    <t>at Spank Bank</t>
  </si>
  <si>
    <t>Frank Balog</t>
  </si>
  <si>
    <t>at Aaron Loveless</t>
  </si>
  <si>
    <t>Dave Fogle</t>
  </si>
  <si>
    <t>at Josh Fleming</t>
  </si>
  <si>
    <t>Major League</t>
  </si>
  <si>
    <t>at DC Universe</t>
  </si>
  <si>
    <t>The Beergods</t>
  </si>
  <si>
    <t>at Fantasy 7s</t>
  </si>
  <si>
    <t>John Balog</t>
  </si>
  <si>
    <t>at Seth McKee</t>
  </si>
  <si>
    <t>Nick Dean</t>
  </si>
  <si>
    <t>at Anthony Moyer</t>
  </si>
  <si>
    <t>Video Game Vixens</t>
  </si>
  <si>
    <t>at Prophecy Destroyers</t>
  </si>
  <si>
    <t>Shinigami Reapers</t>
  </si>
  <si>
    <t>at Thir13en Ghosts</t>
  </si>
  <si>
    <t>Mike Petrasek</t>
  </si>
  <si>
    <t>at Craig Hileman</t>
  </si>
  <si>
    <t>Joey JVM Martini</t>
  </si>
  <si>
    <t>at Mikey Davis</t>
  </si>
  <si>
    <t>Letterkenny Irish</t>
  </si>
  <si>
    <t>at Wannabe Ballers</t>
  </si>
  <si>
    <t>Italian Stallions</t>
  </si>
  <si>
    <t>at Rochelle Rochelle</t>
  </si>
  <si>
    <t>Anthony Ricci</t>
  </si>
  <si>
    <t>at Juan Cruz Rodriguez</t>
  </si>
  <si>
    <t>Chris Bidwell</t>
  </si>
  <si>
    <t>at Jon Mann</t>
  </si>
  <si>
    <t>The Office</t>
  </si>
  <si>
    <t>at Soccer World</t>
  </si>
  <si>
    <t>Fuck 2020</t>
  </si>
  <si>
    <t>at Marvel Mutants</t>
  </si>
  <si>
    <t>Michael Peyton Goldenstein</t>
  </si>
  <si>
    <t>at Rickey Owen</t>
  </si>
  <si>
    <t>Austin Adam Camacho</t>
  </si>
  <si>
    <t>at Sean Patrick O'Hare</t>
  </si>
  <si>
    <t>Draft Busts</t>
  </si>
  <si>
    <t>at The High Company</t>
  </si>
  <si>
    <t>Doppler Mavericks</t>
  </si>
  <si>
    <t>at Gibraltars Overwatch</t>
  </si>
  <si>
    <t>Bobby Lesher</t>
  </si>
  <si>
    <t>at Jeremy Samuel</t>
  </si>
  <si>
    <t>Billy DeVore</t>
  </si>
  <si>
    <t>at Tony Guerrieri</t>
  </si>
  <si>
    <t>Burgundy Bombers</t>
  </si>
  <si>
    <t>at The Logs</t>
  </si>
  <si>
    <t>Royale With Cheese</t>
  </si>
  <si>
    <t>at The Shits of Lahey</t>
  </si>
  <si>
    <t>Jon Prior</t>
  </si>
  <si>
    <t>at Tim Henriques</t>
  </si>
  <si>
    <t>Ric Pittman</t>
  </si>
  <si>
    <t>at David Kilgore</t>
  </si>
  <si>
    <t>Glorious Kazakhstan</t>
  </si>
  <si>
    <t>at Dungeons N Dragons</t>
  </si>
  <si>
    <t>Zero Fucks Given</t>
  </si>
  <si>
    <t>at Kilgore Killerz</t>
  </si>
  <si>
    <t>Matt Bodenheimer</t>
  </si>
  <si>
    <t>at Silver Fox</t>
  </si>
  <si>
    <t>Andrew Nemergut</t>
  </si>
  <si>
    <t>at David Mathews</t>
  </si>
  <si>
    <t>Classic Yacht Rock</t>
  </si>
  <si>
    <t>at The Lionsden</t>
  </si>
  <si>
    <t>TMNT Torturers</t>
  </si>
  <si>
    <t>at Dragon Ball Z</t>
  </si>
  <si>
    <t xml:space="preserve">WEEK 2 </t>
  </si>
  <si>
    <t>Steve Wloch</t>
  </si>
  <si>
    <t>at Frank Balog</t>
  </si>
  <si>
    <t>Kurrie Boddorf</t>
  </si>
  <si>
    <t>at Dave Fogle</t>
  </si>
  <si>
    <t>Venture Industries</t>
  </si>
  <si>
    <t>at Major League</t>
  </si>
  <si>
    <t>Spank Bank</t>
  </si>
  <si>
    <t>at The Beergods</t>
  </si>
  <si>
    <t>at John Balog</t>
  </si>
  <si>
    <t>at Nick Dean</t>
  </si>
  <si>
    <t>at Video Game Vixens</t>
  </si>
  <si>
    <t>at Shinigami Reapers</t>
  </si>
  <si>
    <t>Seth McKee</t>
  </si>
  <si>
    <t>Anthony Moyer</t>
  </si>
  <si>
    <t>Prophecy Destroyers</t>
  </si>
  <si>
    <t>Thir13en Ghosts</t>
  </si>
  <si>
    <t>at Anthony Ricci</t>
  </si>
  <si>
    <t>at Chris Bidwell</t>
  </si>
  <si>
    <t>at The Office</t>
  </si>
  <si>
    <t>at Fuck 2020</t>
  </si>
  <si>
    <t>Juan Cruz Rodriguez</t>
  </si>
  <si>
    <t>Jon Mann</t>
  </si>
  <si>
    <t>Soccer World</t>
  </si>
  <si>
    <t>Marvel Mutants</t>
  </si>
  <si>
    <t>at Bobby Lesher</t>
  </si>
  <si>
    <t>at Billy DeVore</t>
  </si>
  <si>
    <t>at Burgundy Bombers</t>
  </si>
  <si>
    <t>at Royale With Cheese</t>
  </si>
  <si>
    <t>Jeremy Samuel</t>
  </si>
  <si>
    <t>Tony Guerrieri</t>
  </si>
  <si>
    <t>The Logs</t>
  </si>
  <si>
    <t>The Shits of Lahey</t>
  </si>
  <si>
    <t>Tim Henriques</t>
  </si>
  <si>
    <t>at Michael Peyton Goldenstein</t>
  </si>
  <si>
    <t>David Kilgore</t>
  </si>
  <si>
    <t>at Austin Adam Camacho</t>
  </si>
  <si>
    <t>Dungeons N Dragons</t>
  </si>
  <si>
    <t>at Draft Busts</t>
  </si>
  <si>
    <t>Kilgore Killerz</t>
  </si>
  <si>
    <t>at Doppler Mavericks</t>
  </si>
  <si>
    <t>Silver Fox</t>
  </si>
  <si>
    <t>at Mike Petrasek</t>
  </si>
  <si>
    <t>David Mathews</t>
  </si>
  <si>
    <t>at Joey JVM Martini</t>
  </si>
  <si>
    <t>The Lionsden</t>
  </si>
  <si>
    <t>at Letterkenny Irish</t>
  </si>
  <si>
    <t>Dragon Ball Z</t>
  </si>
  <si>
    <t>at Italian Stallions</t>
  </si>
  <si>
    <t>WEEK 3</t>
  </si>
  <si>
    <t>at David Bitzer</t>
  </si>
  <si>
    <t>at Jason McCormack</t>
  </si>
  <si>
    <t>at The Gaang</t>
  </si>
  <si>
    <t>at New World Order</t>
  </si>
  <si>
    <t>Aaron Loveless</t>
  </si>
  <si>
    <t>Josh Fleming</t>
  </si>
  <si>
    <t>DC Universe</t>
  </si>
  <si>
    <t>Fantasy 7s</t>
  </si>
  <si>
    <t>Craig Hileman</t>
  </si>
  <si>
    <t>Mikey Davis</t>
  </si>
  <si>
    <t>Wannabe Ballers</t>
  </si>
  <si>
    <t>Rochelle Rochelle</t>
  </si>
  <si>
    <t>Rickey Owen</t>
  </si>
  <si>
    <t>Sean Patrick O'Hare</t>
  </si>
  <si>
    <t>The High Company</t>
  </si>
  <si>
    <t>Gibraltars Overwatch</t>
  </si>
  <si>
    <t>at Jon Prior</t>
  </si>
  <si>
    <t>at Ric Pittman</t>
  </si>
  <si>
    <t>at Glorious Kazakhstan</t>
  </si>
  <si>
    <t>at Zero Fucks Given</t>
  </si>
  <si>
    <t>at Matt Bodenheimer</t>
  </si>
  <si>
    <t>at Andrew Nemergut</t>
  </si>
  <si>
    <t>at Classic Yacht Rock</t>
  </si>
  <si>
    <t>at TMNT Torturers</t>
  </si>
  <si>
    <t>WEEK 4</t>
  </si>
  <si>
    <t>WEEK 5</t>
  </si>
  <si>
    <t>WEEK 6</t>
  </si>
  <si>
    <t>WEEK 7</t>
  </si>
  <si>
    <t>BYE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</si>
  <si>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</si>
  <si>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</si>
  <si>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</si>
  <si>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</si>
  <si>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</si>
  <si>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</si>
  <si>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</si>
  <si>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</si>
  <si>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</si>
  <si>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</si>
  <si>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Select your name from GREEN DROPDOWN to see your Team's Schedule</t>
  </si>
  <si>
    <t>at BYE</t>
  </si>
  <si>
    <t>bye week</t>
  </si>
  <si>
    <t>BADASS</t>
  </si>
  <si>
    <t>PLAYER:</t>
  </si>
  <si>
    <t>BADASS SNAP</t>
  </si>
  <si>
    <t>TEAM NAME</t>
  </si>
  <si>
    <t>OWNER</t>
  </si>
  <si>
    <t>STYLE</t>
  </si>
  <si>
    <t>CONF.</t>
  </si>
  <si>
    <t>DIV.</t>
  </si>
  <si>
    <t>WEEK</t>
  </si>
  <si>
    <t>DIVISION</t>
  </si>
  <si>
    <t>DIV GAMES</t>
  </si>
  <si>
    <t>BADGUY</t>
  </si>
  <si>
    <t>Balanced Pass (60% Pass)</t>
  </si>
  <si>
    <t>SNAP</t>
  </si>
  <si>
    <t>WEEK 1:</t>
  </si>
  <si>
    <t>WEEK 2:</t>
  </si>
  <si>
    <t>BADASS CRACKLE</t>
  </si>
  <si>
    <t>Balanced Rush (60% Rush)</t>
  </si>
  <si>
    <t>WEEK 3:</t>
  </si>
  <si>
    <t>CRACKLE</t>
  </si>
  <si>
    <t>WEEK 4:</t>
  </si>
  <si>
    <t>WEEK 5:</t>
  </si>
  <si>
    <t>BADASS POP</t>
  </si>
  <si>
    <t>WEEK 6:</t>
  </si>
  <si>
    <t>POP</t>
  </si>
  <si>
    <t>WEEK 7:</t>
  </si>
  <si>
    <t>WEEK 8:</t>
  </si>
  <si>
    <t>BADGUY SNAP</t>
  </si>
  <si>
    <t>WEEK 9:</t>
  </si>
  <si>
    <t>WEEK 10:</t>
  </si>
  <si>
    <t>WEEK 11:</t>
  </si>
  <si>
    <t>BADGUY CRACKLE</t>
  </si>
  <si>
    <t>WEEK 12:</t>
  </si>
  <si>
    <t>WEEK 13:</t>
  </si>
  <si>
    <t>WEEK 14:</t>
  </si>
  <si>
    <t>BADGUY POP</t>
  </si>
  <si>
    <t>WEEK 15:</t>
  </si>
  <si>
    <t>WEEK 16:</t>
  </si>
  <si>
    <t>WEEK 17:</t>
  </si>
  <si>
    <t>Heavy Passing (80% Pass)</t>
  </si>
  <si>
    <t>TEAM:</t>
  </si>
  <si>
    <t>TEAM STYLES</t>
  </si>
  <si>
    <t>BAD TOTAL</t>
  </si>
  <si>
    <t>MAD TOTAL</t>
  </si>
  <si>
    <t>MADDOG</t>
  </si>
  <si>
    <t>MADDOG SNAP</t>
  </si>
  <si>
    <t>MADMAX</t>
  </si>
  <si>
    <t>MADDOG CRACKLE</t>
  </si>
  <si>
    <t>MADDOG POP</t>
  </si>
  <si>
    <t>MADMAX SNAP</t>
  </si>
  <si>
    <t>MADMAX CRACKLE</t>
  </si>
  <si>
    <t>MADMAX POP</t>
  </si>
  <si>
    <t>at Jim Schoch</t>
  </si>
  <si>
    <t>Chris McCleese</t>
  </si>
  <si>
    <t>VACANT</t>
  </si>
  <si>
    <t>at Spencer Arnette</t>
  </si>
  <si>
    <t>TUESDAYS: Toutin TFO Tuesdays</t>
  </si>
  <si>
    <t>WEDNESDAYS: Specials</t>
  </si>
  <si>
    <t>THURSDAYS: Thursday Night Football (RAJ)</t>
  </si>
  <si>
    <t>JB</t>
  </si>
  <si>
    <t xml:space="preserve">WEEK 4: </t>
  </si>
  <si>
    <t>Bidwell</t>
  </si>
  <si>
    <t>TBD</t>
  </si>
  <si>
    <t>Prior</t>
  </si>
  <si>
    <t>FRIDAYS:  Little Jimmy's Kickoff (EVENS)</t>
  </si>
  <si>
    <t>SATURDAYS: Staples Saturday Night w/ Josh Porter</t>
  </si>
  <si>
    <t>SUNDAYS: vGv's Sunday Night Football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</si>
</sst>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mbria"/>
      <family val="1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1" fillId="2" borderId="2" xfId="20" applyFont="1" applyFill="1" applyBorder="1" applyAlignment="1">
      <alignment/>
      <protection/>
    </xf>
    <xf numFmtId="164" fontId="2" fillId="0" borderId="3" xfId="20" applyFont="1" applyBorder="1" applyAlignment="1">
      <alignment horizontal="center"/>
      <protection/>
    </xf>
    <xf numFmtId="164" fontId="1" fillId="2" borderId="0" xfId="20" applyFont="1" applyFill="1" applyBorder="1" applyAlignment="1">
      <alignment/>
      <protection/>
    </xf>
    <xf numFmtId="164" fontId="1" fillId="0" borderId="0" xfId="20" applyFont="1">
      <alignment/>
      <protection/>
    </xf>
    <xf numFmtId="164" fontId="3" fillId="3" borderId="4" xfId="20" applyFont="1" applyFill="1" applyBorder="1" applyAlignment="1">
      <alignment/>
      <protection/>
    </xf>
    <xf numFmtId="164" fontId="3" fillId="3" borderId="5" xfId="20" applyFont="1" applyFill="1" applyBorder="1" applyAlignment="1">
      <alignment/>
      <protection/>
    </xf>
    <xf numFmtId="164" fontId="1" fillId="0" borderId="6" xfId="20" applyFont="1" applyBorder="1" applyAlignment="1">
      <alignment/>
      <protection/>
    </xf>
    <xf numFmtId="164" fontId="1" fillId="0" borderId="7" xfId="20" applyFont="1" applyBorder="1" applyAlignment="1">
      <alignment/>
      <protection/>
    </xf>
    <xf numFmtId="164" fontId="1" fillId="4" borderId="6" xfId="20" applyFont="1" applyFill="1" applyBorder="1" applyAlignment="1">
      <alignment horizontal="left"/>
      <protection/>
    </xf>
    <xf numFmtId="164" fontId="1" fillId="4" borderId="7" xfId="20" applyFont="1" applyFill="1" applyBorder="1" applyAlignment="1">
      <alignment horizontal="left"/>
      <protection/>
    </xf>
    <xf numFmtId="164" fontId="1" fillId="5" borderId="6" xfId="20" applyFont="1" applyFill="1" applyBorder="1" applyAlignment="1">
      <alignment/>
      <protection/>
    </xf>
    <xf numFmtId="164" fontId="1" fillId="5" borderId="7" xfId="20" applyFont="1" applyFill="1" applyBorder="1" applyAlignment="1">
      <alignment/>
      <protection/>
    </xf>
    <xf numFmtId="164" fontId="1" fillId="6" borderId="6" xfId="20" applyFont="1" applyFill="1" applyBorder="1" applyAlignment="1">
      <alignment/>
      <protection/>
    </xf>
    <xf numFmtId="164" fontId="1" fillId="6" borderId="7" xfId="20" applyFont="1" applyFill="1" applyBorder="1" applyAlignment="1">
      <alignment/>
      <protection/>
    </xf>
    <xf numFmtId="164" fontId="1" fillId="7" borderId="6" xfId="20" applyFont="1" applyFill="1" applyBorder="1" applyAlignment="1">
      <alignment/>
      <protection/>
    </xf>
    <xf numFmtId="164" fontId="1" fillId="7" borderId="7" xfId="20" applyFont="1" applyFill="1" applyBorder="1" applyAlignment="1">
      <alignment/>
      <protection/>
    </xf>
    <xf numFmtId="164" fontId="1" fillId="0" borderId="8" xfId="20" applyFont="1" applyBorder="1" applyAlignment="1">
      <alignment/>
      <protection/>
    </xf>
    <xf numFmtId="164" fontId="1" fillId="0" borderId="9" xfId="20" applyFont="1" applyBorder="1" applyAlignment="1">
      <alignment/>
      <protection/>
    </xf>
    <xf numFmtId="164" fontId="3" fillId="0" borderId="4" xfId="20" applyFont="1" applyBorder="1" applyAlignment="1">
      <alignment/>
      <protection/>
    </xf>
    <xf numFmtId="164" fontId="3" fillId="0" borderId="5" xfId="20" applyFont="1" applyBorder="1" applyAlignment="1">
      <alignment/>
      <protection/>
    </xf>
    <xf numFmtId="164" fontId="1" fillId="8" borderId="6" xfId="20" applyFont="1" applyFill="1" applyBorder="1" applyAlignment="1">
      <alignment/>
      <protection/>
    </xf>
    <xf numFmtId="164" fontId="1" fillId="8" borderId="7" xfId="20" applyFont="1" applyFill="1" applyBorder="1" applyAlignment="1">
      <alignment/>
      <protection/>
    </xf>
    <xf numFmtId="164" fontId="1" fillId="9" borderId="6" xfId="20" applyFont="1" applyFill="1" applyBorder="1" applyAlignment="1">
      <alignment/>
      <protection/>
    </xf>
    <xf numFmtId="164" fontId="1" fillId="9" borderId="7" xfId="20" applyFont="1" applyFill="1" applyBorder="1" applyAlignment="1">
      <alignment/>
      <protection/>
    </xf>
    <xf numFmtId="164" fontId="1" fillId="10" borderId="10" xfId="20" applyFont="1" applyFill="1" applyBorder="1" applyAlignment="1">
      <alignment horizontal="left"/>
      <protection/>
    </xf>
    <xf numFmtId="164" fontId="4" fillId="0" borderId="8" xfId="20" applyFont="1" applyBorder="1" applyAlignment="1">
      <alignment/>
      <protection/>
    </xf>
    <xf numFmtId="164" fontId="4" fillId="0" borderId="9" xfId="20" applyFont="1" applyBorder="1" applyAlignment="1">
      <alignment/>
      <protection/>
    </xf>
    <xf numFmtId="164" fontId="4" fillId="0" borderId="7" xfId="20" applyFont="1" applyBorder="1" applyAlignment="1">
      <alignment/>
      <protection/>
    </xf>
    <xf numFmtId="164" fontId="5" fillId="0" borderId="7" xfId="20" applyFont="1" applyBorder="1" applyAlignment="1">
      <alignment/>
      <protection/>
    </xf>
    <xf numFmtId="164" fontId="1" fillId="0" borderId="0" xfId="20" applyFont="1" applyAlignment="1">
      <alignment/>
      <protection/>
    </xf>
    <xf numFmtId="164" fontId="3" fillId="2" borderId="0" xfId="20" applyFont="1" applyFill="1" applyBorder="1" applyAlignment="1">
      <alignment/>
      <protection/>
    </xf>
    <xf numFmtId="164" fontId="6" fillId="0" borderId="0" xfId="20" applyFont="1" applyAlignment="1">
      <alignment/>
      <protection/>
    </xf>
    <xf numFmtId="166" fontId="1" fillId="0" borderId="0" xfId="20" applyNumberFormat="1" applyFont="1" applyAlignment="1">
      <alignment/>
      <protection/>
    </xf>
    <xf numFmtId="164" fontId="1" fillId="2" borderId="11" xfId="20" applyFont="1" applyFill="1" applyBorder="1" applyAlignment="1">
      <alignment/>
      <protection/>
    </xf>
    <xf numFmtId="164" fontId="1" fillId="2" borderId="12" xfId="20" applyFont="1" applyFill="1" applyBorder="1" applyAlignment="1">
      <alignment/>
      <protection/>
    </xf>
    <xf numFmtId="164" fontId="1" fillId="2" borderId="13" xfId="20" applyFont="1" applyFill="1" applyBorder="1" applyAlignment="1">
      <alignment/>
      <protection/>
    </xf>
    <xf numFmtId="164" fontId="4" fillId="0" borderId="0" xfId="20" applyFont="1" applyAlignment="1">
      <alignment/>
      <protection/>
    </xf>
    <xf numFmtId="164" fontId="3" fillId="0" borderId="0" xfId="20" applyFont="1" applyAlignment="1">
      <alignment/>
      <protection/>
    </xf>
    <xf numFmtId="164" fontId="3" fillId="0" borderId="14" xfId="20" applyFont="1" applyBorder="1" applyAlignment="1">
      <alignment/>
      <protection/>
    </xf>
    <xf numFmtId="164" fontId="1" fillId="11" borderId="14" xfId="20" applyFont="1" applyFill="1" applyBorder="1" applyAlignment="1">
      <alignment horizontal="center"/>
      <protection/>
    </xf>
    <xf numFmtId="164" fontId="1" fillId="2" borderId="15" xfId="20" applyFont="1" applyFill="1" applyBorder="1" applyAlignment="1">
      <alignment/>
      <protection/>
    </xf>
    <xf numFmtId="164" fontId="1" fillId="12" borderId="14" xfId="20" applyFont="1" applyFill="1" applyBorder="1" applyAlignment="1">
      <alignment/>
      <protection/>
    </xf>
    <xf numFmtId="164" fontId="3" fillId="13" borderId="14" xfId="20" applyFont="1" applyFill="1" applyBorder="1" applyAlignment="1">
      <alignment/>
      <protection/>
    </xf>
    <xf numFmtId="164" fontId="3" fillId="3" borderId="14" xfId="20" applyFont="1" applyFill="1" applyBorder="1" applyAlignment="1">
      <alignment/>
      <protection/>
    </xf>
    <xf numFmtId="164" fontId="3" fillId="3" borderId="16" xfId="20" applyFont="1" applyFill="1" applyBorder="1" applyAlignment="1">
      <alignment/>
      <protection/>
    </xf>
    <xf numFmtId="164" fontId="3" fillId="3" borderId="14" xfId="20" applyFont="1" applyFill="1" applyBorder="1" applyAlignment="1">
      <alignment horizontal="center"/>
      <protection/>
    </xf>
    <xf numFmtId="164" fontId="1" fillId="14" borderId="14" xfId="20" applyFont="1" applyFill="1" applyBorder="1" applyAlignment="1">
      <alignment/>
      <protection/>
    </xf>
    <xf numFmtId="164" fontId="1" fillId="15" borderId="14" xfId="20" applyFont="1" applyFill="1" applyBorder="1" applyAlignment="1">
      <alignment horizontal="center"/>
      <protection/>
    </xf>
    <xf numFmtId="164" fontId="1" fillId="14" borderId="16" xfId="20" applyFont="1" applyFill="1" applyBorder="1" applyAlignment="1">
      <alignment horizontal="center"/>
      <protection/>
    </xf>
    <xf numFmtId="164" fontId="1" fillId="14" borderId="14" xfId="20" applyFont="1" applyFill="1" applyBorder="1" applyAlignment="1">
      <alignment horizontal="center"/>
      <protection/>
    </xf>
    <xf numFmtId="164" fontId="1" fillId="10" borderId="14" xfId="20" applyFont="1" applyFill="1" applyBorder="1" applyAlignment="1">
      <alignment/>
      <protection/>
    </xf>
    <xf numFmtId="164" fontId="1" fillId="0" borderId="0" xfId="20" applyFont="1" applyAlignment="1">
      <alignment horizontal="left"/>
      <protection/>
    </xf>
    <xf numFmtId="164" fontId="3" fillId="16" borderId="14" xfId="20" applyFont="1" applyFill="1" applyBorder="1" applyAlignment="1">
      <alignment horizontal="center"/>
      <protection/>
    </xf>
    <xf numFmtId="164" fontId="1" fillId="17" borderId="0" xfId="20" applyFont="1" applyFill="1" applyBorder="1" applyAlignment="1">
      <alignment horizontal="center"/>
      <protection/>
    </xf>
    <xf numFmtId="164" fontId="3" fillId="17" borderId="10" xfId="20" applyFont="1" applyFill="1" applyBorder="1" applyAlignment="1">
      <alignment/>
      <protection/>
    </xf>
    <xf numFmtId="164" fontId="1" fillId="18" borderId="10" xfId="20" applyFont="1" applyFill="1" applyBorder="1" applyAlignment="1">
      <alignment/>
      <protection/>
    </xf>
    <xf numFmtId="164" fontId="1" fillId="18" borderId="10" xfId="20" applyFont="1" applyFill="1" applyBorder="1" applyAlignment="1">
      <alignment horizontal="center"/>
      <protection/>
    </xf>
    <xf numFmtId="164" fontId="1" fillId="18" borderId="14" xfId="20" applyFont="1" applyFill="1" applyBorder="1" applyAlignment="1">
      <alignment/>
      <protection/>
    </xf>
    <xf numFmtId="164" fontId="4" fillId="2" borderId="0" xfId="20" applyFont="1" applyFill="1" applyBorder="1" applyAlignment="1">
      <alignment/>
      <protection/>
    </xf>
    <xf numFmtId="164" fontId="3" fillId="17" borderId="14" xfId="20" applyFont="1" applyFill="1" applyBorder="1" applyAlignment="1">
      <alignment/>
      <protection/>
    </xf>
    <xf numFmtId="164" fontId="1" fillId="18" borderId="14" xfId="20" applyFont="1" applyFill="1" applyBorder="1" applyAlignment="1">
      <alignment horizontal="center"/>
      <protection/>
    </xf>
    <xf numFmtId="164" fontId="3" fillId="13" borderId="14" xfId="20" applyFont="1" applyFill="1" applyBorder="1" applyAlignment="1">
      <alignment horizontal="center"/>
      <protection/>
    </xf>
    <xf numFmtId="164" fontId="3" fillId="13" borderId="17" xfId="20" applyFont="1" applyFill="1" applyBorder="1" applyAlignment="1">
      <alignment horizontal="center"/>
      <protection/>
    </xf>
    <xf numFmtId="164" fontId="1" fillId="5" borderId="6" xfId="20" applyFont="1" applyFill="1" applyBorder="1" applyAlignment="1">
      <alignment horizontal="center"/>
      <protection/>
    </xf>
    <xf numFmtId="164" fontId="1" fillId="5" borderId="7" xfId="20" applyFont="1" applyFill="1" applyBorder="1" applyAlignment="1">
      <alignment horizontal="center"/>
      <protection/>
    </xf>
    <xf numFmtId="164" fontId="3" fillId="13" borderId="16" xfId="20" applyFont="1" applyFill="1" applyBorder="1" applyAlignment="1">
      <alignment/>
      <protection/>
    </xf>
    <xf numFmtId="164" fontId="1" fillId="9" borderId="6" xfId="20" applyFont="1" applyFill="1" applyBorder="1" applyAlignment="1">
      <alignment horizontal="center"/>
      <protection/>
    </xf>
    <xf numFmtId="164" fontId="1" fillId="9" borderId="7" xfId="20" applyFont="1" applyFill="1" applyBorder="1" applyAlignment="1">
      <alignment horizontal="center"/>
      <protection/>
    </xf>
    <xf numFmtId="164" fontId="7" fillId="0" borderId="0" xfId="20" applyFont="1" applyAlignment="1">
      <alignment/>
      <protection/>
    </xf>
    <xf numFmtId="164" fontId="1" fillId="6" borderId="6" xfId="20" applyFont="1" applyFill="1" applyBorder="1" applyAlignment="1">
      <alignment horizontal="center"/>
      <protection/>
    </xf>
    <xf numFmtId="164" fontId="1" fillId="6" borderId="7" xfId="20" applyFont="1" applyFill="1" applyBorder="1" applyAlignment="1">
      <alignment horizontal="center"/>
      <protection/>
    </xf>
    <xf numFmtId="164" fontId="1" fillId="9" borderId="10" xfId="20" applyFont="1" applyFill="1" applyBorder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2" borderId="6" xfId="20" applyFont="1" applyFill="1" applyBorder="1" applyAlignment="1">
      <alignment horizontal="center"/>
      <protection/>
    </xf>
    <xf numFmtId="164" fontId="1" fillId="2" borderId="7" xfId="20" applyFont="1" applyFill="1" applyBorder="1" applyAlignment="1">
      <alignment horizontal="center"/>
      <protection/>
    </xf>
    <xf numFmtId="164" fontId="1" fillId="4" borderId="6" xfId="20" applyFont="1" applyFill="1" applyBorder="1" applyAlignment="1">
      <alignment horizontal="center"/>
      <protection/>
    </xf>
    <xf numFmtId="164" fontId="1" fillId="4" borderId="7" xfId="20" applyFont="1" applyFill="1" applyBorder="1" applyAlignment="1">
      <alignment horizontal="center"/>
      <protection/>
    </xf>
    <xf numFmtId="164" fontId="1" fillId="7" borderId="6" xfId="20" applyFont="1" applyFill="1" applyBorder="1" applyAlignment="1">
      <alignment horizontal="center"/>
      <protection/>
    </xf>
    <xf numFmtId="164" fontId="1" fillId="7" borderId="7" xfId="20" applyFont="1" applyFill="1" applyBorder="1" applyAlignment="1">
      <alignment horizontal="center"/>
      <protection/>
    </xf>
    <xf numFmtId="164" fontId="1" fillId="8" borderId="6" xfId="20" applyFont="1" applyFill="1" applyBorder="1" applyAlignment="1">
      <alignment horizontal="center"/>
      <protection/>
    </xf>
    <xf numFmtId="164" fontId="1" fillId="8" borderId="7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3333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6"/>
  <sheetViews>
    <sheetView tabSelected="1" workbookViewId="0" topLeftCell="A1">
      <selection activeCell="D9" sqref="D9"/>
    </sheetView>
  </sheetViews>
  <sheetFormatPr defaultColWidth="13.7109375" defaultRowHeight="15" customHeight="1"/>
  <cols>
    <col min="1" max="1" width="19.00390625" style="1" customWidth="1"/>
    <col min="2" max="2" width="21.28125" style="1" customWidth="1"/>
    <col min="3" max="3" width="1.57421875" style="1" customWidth="1"/>
    <col min="4" max="4" width="19.28125" style="1" customWidth="1"/>
    <col min="5" max="5" width="21.28125" style="1" customWidth="1"/>
    <col min="6" max="6" width="7.421875" style="1" customWidth="1"/>
    <col min="7" max="7" width="19.00390625" style="1" customWidth="1"/>
    <col min="8" max="8" width="21.28125" style="1" customWidth="1"/>
    <col min="9" max="9" width="1.57421875" style="1" customWidth="1"/>
    <col min="10" max="10" width="19.28125" style="1" customWidth="1"/>
    <col min="11" max="11" width="21.28125" style="1" customWidth="1"/>
    <col min="12" max="26" width="11.00390625" style="1" customWidth="1"/>
    <col min="27" max="16384" width="14.57421875" style="1" customWidth="1"/>
  </cols>
  <sheetData>
    <row r="1" spans="1:26" ht="21.75" customHeight="1">
      <c r="A1" s="2" t="s">
        <v>0</v>
      </c>
      <c r="B1" s="2"/>
      <c r="C1" s="3"/>
      <c r="D1" s="4" t="s">
        <v>1</v>
      </c>
      <c r="E1" s="4"/>
      <c r="F1" s="5"/>
      <c r="G1" s="2" t="s">
        <v>2</v>
      </c>
      <c r="H1" s="2"/>
      <c r="I1" s="3"/>
      <c r="J1" s="4" t="s">
        <v>3</v>
      </c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7" t="s">
        <v>4</v>
      </c>
      <c r="B2" s="8"/>
      <c r="C2" s="5"/>
      <c r="D2" s="7" t="s">
        <v>4</v>
      </c>
      <c r="E2" s="8"/>
      <c r="F2" s="5"/>
      <c r="G2" s="7" t="s">
        <v>4</v>
      </c>
      <c r="H2" s="8"/>
      <c r="I2" s="5"/>
      <c r="J2" s="7" t="s">
        <v>4</v>
      </c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9" t="s">
        <v>5</v>
      </c>
      <c r="B3" s="10" t="s">
        <v>6</v>
      </c>
      <c r="C3" s="5"/>
      <c r="D3" s="9" t="s">
        <v>7</v>
      </c>
      <c r="E3" s="10" t="s">
        <v>8</v>
      </c>
      <c r="F3" s="5"/>
      <c r="G3" s="9" t="s">
        <v>9</v>
      </c>
      <c r="H3" s="10" t="s">
        <v>10</v>
      </c>
      <c r="I3" s="5"/>
      <c r="J3" s="9" t="s">
        <v>11</v>
      </c>
      <c r="K3" s="10" t="s">
        <v>12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11" t="s">
        <v>13</v>
      </c>
      <c r="B4" s="12" t="s">
        <v>14</v>
      </c>
      <c r="C4" s="5"/>
      <c r="D4" s="9" t="s">
        <v>15</v>
      </c>
      <c r="E4" s="10" t="s">
        <v>16</v>
      </c>
      <c r="F4" s="5"/>
      <c r="G4" s="11" t="s">
        <v>17</v>
      </c>
      <c r="H4" s="12" t="s">
        <v>18</v>
      </c>
      <c r="I4" s="5"/>
      <c r="J4" s="9" t="s">
        <v>19</v>
      </c>
      <c r="K4" s="10" t="s">
        <v>20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9" t="s">
        <v>21</v>
      </c>
      <c r="B5" s="10" t="s">
        <v>22</v>
      </c>
      <c r="C5" s="5"/>
      <c r="D5" s="9" t="s">
        <v>23</v>
      </c>
      <c r="E5" s="10" t="s">
        <v>24</v>
      </c>
      <c r="F5" s="5"/>
      <c r="G5" s="9" t="s">
        <v>25</v>
      </c>
      <c r="H5" s="10" t="s">
        <v>26</v>
      </c>
      <c r="I5" s="5"/>
      <c r="J5" s="9" t="s">
        <v>27</v>
      </c>
      <c r="K5" s="10" t="s">
        <v>28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13" t="s">
        <v>29</v>
      </c>
      <c r="B6" s="14" t="s">
        <v>30</v>
      </c>
      <c r="C6" s="5"/>
      <c r="D6" s="9" t="s">
        <v>31</v>
      </c>
      <c r="E6" s="10" t="s">
        <v>32</v>
      </c>
      <c r="F6" s="5"/>
      <c r="G6" s="13" t="s">
        <v>33</v>
      </c>
      <c r="H6" s="14" t="s">
        <v>34</v>
      </c>
      <c r="I6" s="5"/>
      <c r="J6" s="9" t="s">
        <v>35</v>
      </c>
      <c r="K6" s="10" t="s">
        <v>36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9" t="s">
        <v>37</v>
      </c>
      <c r="B7" s="10" t="s">
        <v>38</v>
      </c>
      <c r="C7" s="5"/>
      <c r="D7" s="15" t="s">
        <v>39</v>
      </c>
      <c r="E7" s="16" t="s">
        <v>40</v>
      </c>
      <c r="F7" s="5"/>
      <c r="G7" s="9" t="s">
        <v>41</v>
      </c>
      <c r="H7" s="10" t="s">
        <v>42</v>
      </c>
      <c r="I7" s="5"/>
      <c r="J7" s="15" t="s">
        <v>43</v>
      </c>
      <c r="K7" s="16" t="s">
        <v>44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9" t="s">
        <v>45</v>
      </c>
      <c r="B8" s="10" t="s">
        <v>46</v>
      </c>
      <c r="C8" s="5"/>
      <c r="D8" s="9" t="s">
        <v>47</v>
      </c>
      <c r="E8" s="10" t="s">
        <v>48</v>
      </c>
      <c r="F8" s="5"/>
      <c r="G8" s="9" t="s">
        <v>49</v>
      </c>
      <c r="H8" s="10" t="s">
        <v>50</v>
      </c>
      <c r="I8" s="5"/>
      <c r="J8" s="9" t="s">
        <v>51</v>
      </c>
      <c r="K8" s="10" t="s">
        <v>52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9" t="s">
        <v>53</v>
      </c>
      <c r="B9" s="10" t="s">
        <v>54</v>
      </c>
      <c r="C9" s="5"/>
      <c r="D9" s="17" t="s">
        <v>55</v>
      </c>
      <c r="E9" s="18" t="s">
        <v>56</v>
      </c>
      <c r="F9" s="5"/>
      <c r="G9" s="9" t="s">
        <v>57</v>
      </c>
      <c r="H9" s="10" t="s">
        <v>58</v>
      </c>
      <c r="I9" s="5"/>
      <c r="J9" s="17" t="s">
        <v>59</v>
      </c>
      <c r="K9" s="18" t="s">
        <v>60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9" t="s">
        <v>61</v>
      </c>
      <c r="B10" s="10" t="s">
        <v>62</v>
      </c>
      <c r="C10" s="5"/>
      <c r="D10" s="9" t="s">
        <v>63</v>
      </c>
      <c r="E10" s="10" t="s">
        <v>64</v>
      </c>
      <c r="F10" s="5"/>
      <c r="G10" s="9" t="s">
        <v>65</v>
      </c>
      <c r="H10" s="10" t="s">
        <v>66</v>
      </c>
      <c r="I10" s="5"/>
      <c r="J10" s="9" t="s">
        <v>67</v>
      </c>
      <c r="K10" s="10" t="s">
        <v>68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9" t="s">
        <v>69</v>
      </c>
      <c r="B11" s="10" t="s">
        <v>70</v>
      </c>
      <c r="C11" s="5"/>
      <c r="D11" s="9" t="s">
        <v>71</v>
      </c>
      <c r="E11" s="10" t="s">
        <v>72</v>
      </c>
      <c r="F11" s="5"/>
      <c r="G11" s="9" t="s">
        <v>73</v>
      </c>
      <c r="H11" s="10" t="s">
        <v>74</v>
      </c>
      <c r="I11" s="5"/>
      <c r="J11" s="9" t="s">
        <v>75</v>
      </c>
      <c r="K11" s="10" t="s">
        <v>76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19"/>
      <c r="B12" s="20"/>
      <c r="C12" s="5"/>
      <c r="D12" s="19"/>
      <c r="E12" s="20"/>
      <c r="F12" s="5"/>
      <c r="G12" s="19"/>
      <c r="H12" s="20"/>
      <c r="I12" s="5"/>
      <c r="J12" s="19"/>
      <c r="K12" s="2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21" t="s">
        <v>77</v>
      </c>
      <c r="B13" s="22"/>
      <c r="C13" s="5"/>
      <c r="D13" s="21" t="s">
        <v>77</v>
      </c>
      <c r="E13" s="22"/>
      <c r="F13" s="5"/>
      <c r="G13" s="21" t="s">
        <v>77</v>
      </c>
      <c r="H13" s="22"/>
      <c r="I13" s="5"/>
      <c r="J13" s="21" t="s">
        <v>77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15" t="s">
        <v>78</v>
      </c>
      <c r="B14" s="16" t="s">
        <v>79</v>
      </c>
      <c r="C14" s="5"/>
      <c r="D14" s="9" t="s">
        <v>80</v>
      </c>
      <c r="E14" s="10" t="s">
        <v>81</v>
      </c>
      <c r="F14" s="5"/>
      <c r="G14" s="15" t="s">
        <v>82</v>
      </c>
      <c r="H14" s="16" t="s">
        <v>83</v>
      </c>
      <c r="I14" s="5"/>
      <c r="J14" s="9" t="s">
        <v>84</v>
      </c>
      <c r="K14" s="10" t="s">
        <v>85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9" t="s">
        <v>5</v>
      </c>
      <c r="B15" s="10" t="s">
        <v>86</v>
      </c>
      <c r="C15" s="5"/>
      <c r="D15" s="9" t="s">
        <v>7</v>
      </c>
      <c r="E15" s="10" t="s">
        <v>87</v>
      </c>
      <c r="F15" s="5"/>
      <c r="G15" s="9" t="s">
        <v>9</v>
      </c>
      <c r="H15" s="10" t="s">
        <v>88</v>
      </c>
      <c r="I15" s="5"/>
      <c r="J15" s="9" t="s">
        <v>11</v>
      </c>
      <c r="K15" s="10" t="s">
        <v>89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23" t="s">
        <v>90</v>
      </c>
      <c r="B16" s="24" t="s">
        <v>14</v>
      </c>
      <c r="C16" s="5"/>
      <c r="D16" s="9" t="s">
        <v>91</v>
      </c>
      <c r="E16" s="10" t="s">
        <v>16</v>
      </c>
      <c r="F16" s="5"/>
      <c r="G16" s="23" t="s">
        <v>92</v>
      </c>
      <c r="H16" s="24" t="s">
        <v>18</v>
      </c>
      <c r="I16" s="5"/>
      <c r="J16" s="9" t="s">
        <v>93</v>
      </c>
      <c r="K16" s="10" t="s">
        <v>20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9" t="s">
        <v>69</v>
      </c>
      <c r="B17" s="10" t="s">
        <v>94</v>
      </c>
      <c r="C17" s="5"/>
      <c r="D17" s="9" t="s">
        <v>71</v>
      </c>
      <c r="E17" s="10" t="s">
        <v>95</v>
      </c>
      <c r="F17" s="5"/>
      <c r="G17" s="9" t="s">
        <v>73</v>
      </c>
      <c r="H17" s="10" t="s">
        <v>96</v>
      </c>
      <c r="I17" s="5"/>
      <c r="J17" s="9" t="s">
        <v>75</v>
      </c>
      <c r="K17" s="10" t="s">
        <v>97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9" t="s">
        <v>98</v>
      </c>
      <c r="B18" s="10" t="s">
        <v>30</v>
      </c>
      <c r="C18" s="5"/>
      <c r="D18" s="9" t="s">
        <v>99</v>
      </c>
      <c r="E18" s="10" t="s">
        <v>32</v>
      </c>
      <c r="F18" s="5"/>
      <c r="G18" s="9" t="s">
        <v>100</v>
      </c>
      <c r="H18" s="10" t="s">
        <v>34</v>
      </c>
      <c r="I18" s="5"/>
      <c r="J18" s="9" t="s">
        <v>101</v>
      </c>
      <c r="K18" s="10" t="s">
        <v>36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13" t="s">
        <v>61</v>
      </c>
      <c r="B19" s="14" t="s">
        <v>102</v>
      </c>
      <c r="C19" s="5"/>
      <c r="D19" s="9" t="s">
        <v>63</v>
      </c>
      <c r="E19" s="10" t="s">
        <v>103</v>
      </c>
      <c r="F19" s="5"/>
      <c r="G19" s="13" t="s">
        <v>65</v>
      </c>
      <c r="H19" s="14" t="s">
        <v>104</v>
      </c>
      <c r="I19" s="5"/>
      <c r="J19" s="9" t="s">
        <v>67</v>
      </c>
      <c r="K19" s="10" t="s">
        <v>105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9" t="s">
        <v>106</v>
      </c>
      <c r="B20" s="10" t="s">
        <v>46</v>
      </c>
      <c r="C20" s="5"/>
      <c r="D20" s="11" t="s">
        <v>107</v>
      </c>
      <c r="E20" s="12" t="s">
        <v>48</v>
      </c>
      <c r="F20" s="5"/>
      <c r="G20" s="9" t="s">
        <v>108</v>
      </c>
      <c r="H20" s="10" t="s">
        <v>50</v>
      </c>
      <c r="I20" s="5"/>
      <c r="J20" s="11" t="s">
        <v>109</v>
      </c>
      <c r="K20" s="12" t="s">
        <v>52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9" t="s">
        <v>110</v>
      </c>
      <c r="B21" s="10" t="s">
        <v>111</v>
      </c>
      <c r="C21" s="5"/>
      <c r="D21" s="9" t="s">
        <v>112</v>
      </c>
      <c r="E21" s="10" t="s">
        <v>113</v>
      </c>
      <c r="F21" s="5"/>
      <c r="G21" s="9" t="s">
        <v>114</v>
      </c>
      <c r="H21" s="10" t="s">
        <v>115</v>
      </c>
      <c r="I21" s="5"/>
      <c r="J21" s="9" t="s">
        <v>116</v>
      </c>
      <c r="K21" s="10" t="s">
        <v>117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9" t="s">
        <v>118</v>
      </c>
      <c r="B22" s="10" t="s">
        <v>119</v>
      </c>
      <c r="C22" s="5"/>
      <c r="D22" s="17" t="s">
        <v>120</v>
      </c>
      <c r="E22" s="18" t="s">
        <v>121</v>
      </c>
      <c r="F22" s="5"/>
      <c r="G22" s="9" t="s">
        <v>122</v>
      </c>
      <c r="H22" s="10" t="s">
        <v>123</v>
      </c>
      <c r="I22" s="5"/>
      <c r="J22" s="17" t="s">
        <v>124</v>
      </c>
      <c r="K22" s="18" t="s">
        <v>125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19"/>
      <c r="B23" s="20"/>
      <c r="C23" s="5"/>
      <c r="D23" s="19"/>
      <c r="E23" s="20"/>
      <c r="F23" s="5"/>
      <c r="G23" s="19"/>
      <c r="H23" s="20"/>
      <c r="I23" s="5"/>
      <c r="J23" s="19"/>
      <c r="K23" s="20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21" t="s">
        <v>126</v>
      </c>
      <c r="B24" s="22"/>
      <c r="C24" s="5"/>
      <c r="D24" s="21" t="s">
        <v>126</v>
      </c>
      <c r="E24" s="22"/>
      <c r="F24" s="5"/>
      <c r="G24" s="21" t="s">
        <v>126</v>
      </c>
      <c r="H24" s="22"/>
      <c r="I24" s="5"/>
      <c r="J24" s="21" t="s">
        <v>126</v>
      </c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17" t="s">
        <v>13</v>
      </c>
      <c r="B25" s="18" t="s">
        <v>127</v>
      </c>
      <c r="C25" s="5"/>
      <c r="D25" s="9" t="s">
        <v>15</v>
      </c>
      <c r="E25" s="10" t="s">
        <v>128</v>
      </c>
      <c r="F25" s="5"/>
      <c r="G25" s="17" t="s">
        <v>17</v>
      </c>
      <c r="H25" s="18" t="s">
        <v>129</v>
      </c>
      <c r="I25" s="5"/>
      <c r="J25" s="9" t="s">
        <v>19</v>
      </c>
      <c r="K25" s="10" t="s">
        <v>130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13" t="s">
        <v>131</v>
      </c>
      <c r="B26" s="14" t="s">
        <v>86</v>
      </c>
      <c r="C26" s="5"/>
      <c r="D26" s="9" t="s">
        <v>132</v>
      </c>
      <c r="E26" s="10" t="s">
        <v>87</v>
      </c>
      <c r="F26" s="5"/>
      <c r="G26" s="13" t="s">
        <v>133</v>
      </c>
      <c r="H26" s="14" t="s">
        <v>88</v>
      </c>
      <c r="I26" s="5"/>
      <c r="J26" s="9" t="s">
        <v>134</v>
      </c>
      <c r="K26" s="10" t="s">
        <v>89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9" t="s">
        <v>78</v>
      </c>
      <c r="B27" s="10" t="s">
        <v>22</v>
      </c>
      <c r="C27" s="5"/>
      <c r="D27" s="9" t="s">
        <v>80</v>
      </c>
      <c r="E27" s="10" t="s">
        <v>24</v>
      </c>
      <c r="F27" s="5"/>
      <c r="G27" s="9" t="s">
        <v>82</v>
      </c>
      <c r="H27" s="10" t="s">
        <v>26</v>
      </c>
      <c r="I27" s="5"/>
      <c r="J27" s="9" t="s">
        <v>84</v>
      </c>
      <c r="K27" s="10" t="s">
        <v>28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25" t="s">
        <v>135</v>
      </c>
      <c r="B28" s="26" t="s">
        <v>94</v>
      </c>
      <c r="C28" s="5"/>
      <c r="D28" s="9" t="s">
        <v>136</v>
      </c>
      <c r="E28" s="10" t="s">
        <v>95</v>
      </c>
      <c r="F28" s="5"/>
      <c r="G28" s="25" t="s">
        <v>137</v>
      </c>
      <c r="H28" s="26" t="s">
        <v>96</v>
      </c>
      <c r="I28" s="5"/>
      <c r="J28" s="9" t="s">
        <v>138</v>
      </c>
      <c r="K28" s="10" t="s">
        <v>97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9" t="s">
        <v>118</v>
      </c>
      <c r="B29" s="10" t="s">
        <v>38</v>
      </c>
      <c r="C29" s="5"/>
      <c r="D29" s="9" t="s">
        <v>120</v>
      </c>
      <c r="E29" s="10" t="s">
        <v>40</v>
      </c>
      <c r="F29" s="5"/>
      <c r="G29" s="9" t="s">
        <v>122</v>
      </c>
      <c r="H29" s="10" t="s">
        <v>42</v>
      </c>
      <c r="I29" s="5"/>
      <c r="J29" s="9" t="s">
        <v>124</v>
      </c>
      <c r="K29" s="10" t="s">
        <v>44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9" t="s">
        <v>139</v>
      </c>
      <c r="B30" s="10" t="s">
        <v>102</v>
      </c>
      <c r="C30" s="5"/>
      <c r="D30" s="9" t="s">
        <v>140</v>
      </c>
      <c r="E30" s="10" t="s">
        <v>103</v>
      </c>
      <c r="F30" s="5"/>
      <c r="G30" s="9" t="s">
        <v>141</v>
      </c>
      <c r="H30" s="10" t="s">
        <v>104</v>
      </c>
      <c r="I30" s="5"/>
      <c r="J30" s="9" t="s">
        <v>142</v>
      </c>
      <c r="K30" s="10" t="s">
        <v>105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9" t="s">
        <v>110</v>
      </c>
      <c r="B31" s="10" t="s">
        <v>54</v>
      </c>
      <c r="C31" s="5"/>
      <c r="D31" s="9" t="s">
        <v>112</v>
      </c>
      <c r="E31" s="10" t="s">
        <v>56</v>
      </c>
      <c r="F31" s="5"/>
      <c r="G31" s="9" t="s">
        <v>114</v>
      </c>
      <c r="H31" s="10" t="s">
        <v>58</v>
      </c>
      <c r="I31" s="5"/>
      <c r="J31" s="9" t="s">
        <v>116</v>
      </c>
      <c r="K31" s="10" t="s">
        <v>60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9" t="s">
        <v>45</v>
      </c>
      <c r="B32" s="10" t="s">
        <v>143</v>
      </c>
      <c r="C32" s="5"/>
      <c r="D32" s="15" t="s">
        <v>47</v>
      </c>
      <c r="E32" s="16" t="s">
        <v>144</v>
      </c>
      <c r="F32" s="5"/>
      <c r="G32" s="9" t="s">
        <v>49</v>
      </c>
      <c r="H32" s="10" t="s">
        <v>145</v>
      </c>
      <c r="I32" s="5"/>
      <c r="J32" s="15" t="s">
        <v>51</v>
      </c>
      <c r="K32" s="16" t="s">
        <v>146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9" t="s">
        <v>29</v>
      </c>
      <c r="B33" s="10" t="s">
        <v>147</v>
      </c>
      <c r="C33" s="5"/>
      <c r="D33" s="11" t="s">
        <v>31</v>
      </c>
      <c r="E33" s="12" t="s">
        <v>148</v>
      </c>
      <c r="F33" s="5"/>
      <c r="G33" s="9" t="s">
        <v>33</v>
      </c>
      <c r="H33" s="10" t="s">
        <v>149</v>
      </c>
      <c r="I33" s="5"/>
      <c r="J33" s="11" t="s">
        <v>35</v>
      </c>
      <c r="K33" s="12" t="s">
        <v>150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19"/>
      <c r="B34" s="20"/>
      <c r="C34" s="5"/>
      <c r="D34" s="19"/>
      <c r="E34" s="20"/>
      <c r="F34" s="5"/>
      <c r="G34" s="19"/>
      <c r="H34" s="20"/>
      <c r="I34" s="5"/>
      <c r="J34" s="19"/>
      <c r="K34" s="2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21" t="s">
        <v>151</v>
      </c>
      <c r="B35" s="22"/>
      <c r="C35" s="5"/>
      <c r="D35" s="21" t="s">
        <v>151</v>
      </c>
      <c r="E35" s="22"/>
      <c r="F35" s="5"/>
      <c r="G35" s="21" t="s">
        <v>151</v>
      </c>
      <c r="H35" s="22"/>
      <c r="I35" s="5"/>
      <c r="J35" s="21" t="s">
        <v>151</v>
      </c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11" t="s">
        <v>53</v>
      </c>
      <c r="B36" s="12" t="s">
        <v>127</v>
      </c>
      <c r="C36" s="5"/>
      <c r="D36" s="27" t="s">
        <v>55</v>
      </c>
      <c r="E36" s="27" t="s">
        <v>128</v>
      </c>
      <c r="F36" s="5"/>
      <c r="G36" s="11" t="s">
        <v>57</v>
      </c>
      <c r="H36" s="12" t="s">
        <v>129</v>
      </c>
      <c r="I36" s="5"/>
      <c r="J36" s="27" t="s">
        <v>59</v>
      </c>
      <c r="K36" s="27" t="s">
        <v>130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9" t="s">
        <v>139</v>
      </c>
      <c r="B37" s="10" t="s">
        <v>79</v>
      </c>
      <c r="C37" s="5"/>
      <c r="D37" s="17" t="s">
        <v>140</v>
      </c>
      <c r="E37" s="18" t="s">
        <v>81</v>
      </c>
      <c r="F37" s="5"/>
      <c r="G37" s="9" t="s">
        <v>141</v>
      </c>
      <c r="H37" s="10" t="s">
        <v>83</v>
      </c>
      <c r="I37" s="5"/>
      <c r="J37" s="17" t="s">
        <v>142</v>
      </c>
      <c r="K37" s="18" t="s">
        <v>85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13" t="s">
        <v>106</v>
      </c>
      <c r="B38" s="14" t="s">
        <v>6</v>
      </c>
      <c r="C38" s="5"/>
      <c r="D38" s="9" t="s">
        <v>107</v>
      </c>
      <c r="E38" s="10" t="s">
        <v>8</v>
      </c>
      <c r="F38" s="5"/>
      <c r="G38" s="13" t="s">
        <v>108</v>
      </c>
      <c r="H38" s="14" t="s">
        <v>10</v>
      </c>
      <c r="I38" s="5"/>
      <c r="J38" s="9" t="s">
        <v>109</v>
      </c>
      <c r="K38" s="10" t="s">
        <v>12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9" t="s">
        <v>21</v>
      </c>
      <c r="B39" s="10" t="s">
        <v>94</v>
      </c>
      <c r="C39" s="5"/>
      <c r="D39" s="9" t="s">
        <v>23</v>
      </c>
      <c r="E39" s="10" t="s">
        <v>95</v>
      </c>
      <c r="F39" s="5"/>
      <c r="G39" s="9" t="s">
        <v>25</v>
      </c>
      <c r="H39" s="10" t="s">
        <v>96</v>
      </c>
      <c r="I39" s="5"/>
      <c r="J39" s="9" t="s">
        <v>27</v>
      </c>
      <c r="K39" s="10" t="s">
        <v>97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23" t="s">
        <v>131</v>
      </c>
      <c r="B40" s="24" t="s">
        <v>30</v>
      </c>
      <c r="C40" s="5"/>
      <c r="D40" s="15" t="s">
        <v>132</v>
      </c>
      <c r="E40" s="16" t="s">
        <v>32</v>
      </c>
      <c r="F40" s="5"/>
      <c r="G40" s="23" t="s">
        <v>133</v>
      </c>
      <c r="H40" s="24" t="s">
        <v>34</v>
      </c>
      <c r="I40" s="5"/>
      <c r="J40" s="15" t="s">
        <v>134</v>
      </c>
      <c r="K40" s="16" t="s">
        <v>36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9" t="s">
        <v>90</v>
      </c>
      <c r="B41" s="10" t="s">
        <v>38</v>
      </c>
      <c r="C41" s="5"/>
      <c r="D41" s="9" t="s">
        <v>91</v>
      </c>
      <c r="E41" s="10" t="s">
        <v>40</v>
      </c>
      <c r="F41" s="5"/>
      <c r="G41" s="9" t="s">
        <v>92</v>
      </c>
      <c r="H41" s="10" t="s">
        <v>42</v>
      </c>
      <c r="I41" s="5"/>
      <c r="J41" s="9" t="s">
        <v>93</v>
      </c>
      <c r="K41" s="10" t="s">
        <v>44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9" t="s">
        <v>69</v>
      </c>
      <c r="B42" s="10" t="s">
        <v>143</v>
      </c>
      <c r="C42" s="5"/>
      <c r="D42" s="9" t="s">
        <v>71</v>
      </c>
      <c r="E42" s="10" t="s">
        <v>144</v>
      </c>
      <c r="F42" s="5"/>
      <c r="G42" s="9" t="s">
        <v>73</v>
      </c>
      <c r="H42" s="10" t="s">
        <v>145</v>
      </c>
      <c r="I42" s="5"/>
      <c r="J42" s="9" t="s">
        <v>75</v>
      </c>
      <c r="K42" s="10" t="s">
        <v>146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9" t="s">
        <v>29</v>
      </c>
      <c r="B43" s="10" t="s">
        <v>111</v>
      </c>
      <c r="C43" s="5"/>
      <c r="D43" s="9" t="s">
        <v>31</v>
      </c>
      <c r="E43" s="10" t="s">
        <v>113</v>
      </c>
      <c r="F43" s="5"/>
      <c r="G43" s="9" t="s">
        <v>33</v>
      </c>
      <c r="H43" s="10" t="s">
        <v>115</v>
      </c>
      <c r="I43" s="5"/>
      <c r="J43" s="9" t="s">
        <v>35</v>
      </c>
      <c r="K43" s="10" t="s">
        <v>117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9" t="s">
        <v>118</v>
      </c>
      <c r="B44" s="10" t="s">
        <v>62</v>
      </c>
      <c r="C44" s="5"/>
      <c r="D44" s="9" t="s">
        <v>120</v>
      </c>
      <c r="E44" s="10" t="s">
        <v>64</v>
      </c>
      <c r="F44" s="5"/>
      <c r="G44" s="9" t="s">
        <v>122</v>
      </c>
      <c r="H44" s="10" t="s">
        <v>66</v>
      </c>
      <c r="I44" s="5"/>
      <c r="J44" s="9" t="s">
        <v>124</v>
      </c>
      <c r="K44" s="10" t="s">
        <v>68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19"/>
      <c r="B45" s="20"/>
      <c r="C45" s="5"/>
      <c r="D45" s="19"/>
      <c r="E45" s="20"/>
      <c r="F45" s="5"/>
      <c r="G45" s="19"/>
      <c r="H45" s="20"/>
      <c r="I45" s="5"/>
      <c r="J45" s="19"/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21" t="s">
        <v>152</v>
      </c>
      <c r="B46" s="22"/>
      <c r="C46" s="5"/>
      <c r="D46" s="21" t="s">
        <v>152</v>
      </c>
      <c r="E46" s="22"/>
      <c r="F46" s="5"/>
      <c r="G46" s="21" t="s">
        <v>152</v>
      </c>
      <c r="H46" s="22"/>
      <c r="I46" s="5"/>
      <c r="J46" s="21" t="s">
        <v>152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9" t="s">
        <v>131</v>
      </c>
      <c r="B47" s="10" t="s">
        <v>6</v>
      </c>
      <c r="C47" s="5"/>
      <c r="D47" s="9" t="s">
        <v>132</v>
      </c>
      <c r="E47" s="10" t="s">
        <v>8</v>
      </c>
      <c r="F47" s="5"/>
      <c r="G47" s="9" t="s">
        <v>133</v>
      </c>
      <c r="H47" s="10" t="s">
        <v>10</v>
      </c>
      <c r="I47" s="5"/>
      <c r="J47" s="9" t="s">
        <v>134</v>
      </c>
      <c r="K47" s="10" t="s">
        <v>12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15" t="s">
        <v>90</v>
      </c>
      <c r="B48" s="16" t="s">
        <v>94</v>
      </c>
      <c r="C48" s="5"/>
      <c r="D48" s="9" t="s">
        <v>91</v>
      </c>
      <c r="E48" s="10" t="s">
        <v>95</v>
      </c>
      <c r="F48" s="5"/>
      <c r="G48" s="15" t="s">
        <v>92</v>
      </c>
      <c r="H48" s="16" t="s">
        <v>96</v>
      </c>
      <c r="I48" s="5"/>
      <c r="J48" s="9" t="s">
        <v>93</v>
      </c>
      <c r="K48" s="10" t="s">
        <v>97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17" t="s">
        <v>5</v>
      </c>
      <c r="B49" s="18" t="s">
        <v>30</v>
      </c>
      <c r="C49" s="5"/>
      <c r="D49" s="9" t="s">
        <v>7</v>
      </c>
      <c r="E49" s="10" t="s">
        <v>32</v>
      </c>
      <c r="F49" s="5"/>
      <c r="G49" s="17" t="s">
        <v>9</v>
      </c>
      <c r="H49" s="18" t="s">
        <v>34</v>
      </c>
      <c r="I49" s="5"/>
      <c r="J49" s="9" t="s">
        <v>11</v>
      </c>
      <c r="K49" s="10" t="s">
        <v>36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9" t="s">
        <v>13</v>
      </c>
      <c r="B50" s="10" t="s">
        <v>38</v>
      </c>
      <c r="C50" s="5"/>
      <c r="D50" s="9" t="s">
        <v>15</v>
      </c>
      <c r="E50" s="10" t="s">
        <v>40</v>
      </c>
      <c r="F50" s="5"/>
      <c r="G50" s="9" t="s">
        <v>17</v>
      </c>
      <c r="H50" s="10" t="s">
        <v>42</v>
      </c>
      <c r="I50" s="5"/>
      <c r="J50" s="9" t="s">
        <v>19</v>
      </c>
      <c r="K50" s="10" t="s">
        <v>44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9" t="s">
        <v>21</v>
      </c>
      <c r="B51" s="10" t="s">
        <v>102</v>
      </c>
      <c r="C51" s="5"/>
      <c r="D51" s="9" t="s">
        <v>23</v>
      </c>
      <c r="E51" s="10" t="s">
        <v>103</v>
      </c>
      <c r="F51" s="5"/>
      <c r="G51" s="9" t="s">
        <v>25</v>
      </c>
      <c r="H51" s="10" t="s">
        <v>104</v>
      </c>
      <c r="I51" s="5"/>
      <c r="J51" s="9" t="s">
        <v>27</v>
      </c>
      <c r="K51" s="10" t="s">
        <v>105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9" t="s">
        <v>61</v>
      </c>
      <c r="B52" s="10" t="s">
        <v>46</v>
      </c>
      <c r="C52" s="5"/>
      <c r="D52" s="9" t="s">
        <v>63</v>
      </c>
      <c r="E52" s="10" t="s">
        <v>48</v>
      </c>
      <c r="F52" s="5"/>
      <c r="G52" s="9" t="s">
        <v>65</v>
      </c>
      <c r="H52" s="10" t="s">
        <v>50</v>
      </c>
      <c r="I52" s="5"/>
      <c r="J52" s="9" t="s">
        <v>67</v>
      </c>
      <c r="K52" s="10" t="s">
        <v>52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9" t="s">
        <v>69</v>
      </c>
      <c r="B53" s="10" t="s">
        <v>54</v>
      </c>
      <c r="C53" s="5"/>
      <c r="D53" s="9" t="s">
        <v>71</v>
      </c>
      <c r="E53" s="10" t="s">
        <v>56</v>
      </c>
      <c r="F53" s="5"/>
      <c r="G53" s="9" t="s">
        <v>73</v>
      </c>
      <c r="H53" s="10" t="s">
        <v>58</v>
      </c>
      <c r="I53" s="5"/>
      <c r="J53" s="9" t="s">
        <v>75</v>
      </c>
      <c r="K53" s="10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11" t="s">
        <v>118</v>
      </c>
      <c r="B54" s="12" t="s">
        <v>111</v>
      </c>
      <c r="C54" s="5"/>
      <c r="D54" s="9" t="s">
        <v>120</v>
      </c>
      <c r="E54" s="10" t="s">
        <v>113</v>
      </c>
      <c r="F54" s="5"/>
      <c r="G54" s="11" t="s">
        <v>122</v>
      </c>
      <c r="H54" s="12" t="s">
        <v>115</v>
      </c>
      <c r="I54" s="5"/>
      <c r="J54" s="9" t="s">
        <v>124</v>
      </c>
      <c r="K54" s="10" t="s">
        <v>117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9" t="s">
        <v>110</v>
      </c>
      <c r="B55" s="10" t="s">
        <v>119</v>
      </c>
      <c r="C55" s="5"/>
      <c r="D55" s="9" t="s">
        <v>112</v>
      </c>
      <c r="E55" s="10" t="s">
        <v>121</v>
      </c>
      <c r="F55" s="5"/>
      <c r="G55" s="9" t="s">
        <v>114</v>
      </c>
      <c r="H55" s="10" t="s">
        <v>123</v>
      </c>
      <c r="I55" s="5"/>
      <c r="J55" s="9" t="s">
        <v>116</v>
      </c>
      <c r="K55" s="10" t="s">
        <v>125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28"/>
      <c r="B56" s="29"/>
      <c r="C56" s="5"/>
      <c r="D56" s="28"/>
      <c r="E56" s="29"/>
      <c r="F56" s="5"/>
      <c r="G56" s="28"/>
      <c r="H56" s="29"/>
      <c r="I56" s="5"/>
      <c r="J56" s="28"/>
      <c r="K56" s="2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21" t="s">
        <v>153</v>
      </c>
      <c r="B57" s="22"/>
      <c r="C57" s="5"/>
      <c r="D57" s="21" t="s">
        <v>153</v>
      </c>
      <c r="E57" s="22"/>
      <c r="F57" s="5"/>
      <c r="G57" s="21" t="s">
        <v>153</v>
      </c>
      <c r="H57" s="22"/>
      <c r="I57" s="5"/>
      <c r="J57" s="21" t="s">
        <v>153</v>
      </c>
      <c r="K57" s="2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9" t="s">
        <v>98</v>
      </c>
      <c r="B58" s="10" t="s">
        <v>127</v>
      </c>
      <c r="C58" s="5"/>
      <c r="D58" s="17" t="s">
        <v>99</v>
      </c>
      <c r="E58" s="18" t="s">
        <v>128</v>
      </c>
      <c r="F58" s="5"/>
      <c r="G58" s="9" t="s">
        <v>100</v>
      </c>
      <c r="H58" s="10" t="s">
        <v>129</v>
      </c>
      <c r="I58" s="5"/>
      <c r="J58" s="17" t="s">
        <v>101</v>
      </c>
      <c r="K58" s="18" t="s">
        <v>130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9" t="s">
        <v>21</v>
      </c>
      <c r="B59" s="10" t="s">
        <v>79</v>
      </c>
      <c r="C59" s="5"/>
      <c r="D59" s="9" t="s">
        <v>23</v>
      </c>
      <c r="E59" s="10" t="s">
        <v>81</v>
      </c>
      <c r="F59" s="5"/>
      <c r="G59" s="9" t="s">
        <v>25</v>
      </c>
      <c r="H59" s="10" t="s">
        <v>83</v>
      </c>
      <c r="I59" s="5"/>
      <c r="J59" s="9" t="s">
        <v>27</v>
      </c>
      <c r="K59" s="10" t="s">
        <v>85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23" t="s">
        <v>131</v>
      </c>
      <c r="B60" s="24" t="s">
        <v>94</v>
      </c>
      <c r="C60" s="5"/>
      <c r="D60" s="9" t="s">
        <v>132</v>
      </c>
      <c r="E60" s="10" t="s">
        <v>95</v>
      </c>
      <c r="F60" s="5"/>
      <c r="G60" s="23" t="s">
        <v>133</v>
      </c>
      <c r="H60" s="24" t="s">
        <v>96</v>
      </c>
      <c r="I60" s="5"/>
      <c r="J60" s="9" t="s">
        <v>134</v>
      </c>
      <c r="K60" s="10" t="s">
        <v>97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9" t="s">
        <v>78</v>
      </c>
      <c r="B61" s="10" t="s">
        <v>30</v>
      </c>
      <c r="C61" s="5"/>
      <c r="D61" s="9" t="s">
        <v>80</v>
      </c>
      <c r="E61" s="10" t="s">
        <v>32</v>
      </c>
      <c r="F61" s="5"/>
      <c r="G61" s="9" t="s">
        <v>82</v>
      </c>
      <c r="H61" s="10" t="s">
        <v>34</v>
      </c>
      <c r="I61" s="5"/>
      <c r="J61" s="9" t="s">
        <v>84</v>
      </c>
      <c r="K61" s="10" t="s">
        <v>36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9" t="s">
        <v>90</v>
      </c>
      <c r="B62" s="10" t="s">
        <v>54</v>
      </c>
      <c r="C62" s="5"/>
      <c r="D62" s="9" t="s">
        <v>91</v>
      </c>
      <c r="E62" s="10" t="s">
        <v>56</v>
      </c>
      <c r="F62" s="5"/>
      <c r="G62" s="9" t="s">
        <v>92</v>
      </c>
      <c r="H62" s="10" t="s">
        <v>58</v>
      </c>
      <c r="I62" s="5"/>
      <c r="J62" s="9" t="s">
        <v>93</v>
      </c>
      <c r="K62" s="10" t="s">
        <v>60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11" t="s">
        <v>29</v>
      </c>
      <c r="B63" s="12" t="s">
        <v>143</v>
      </c>
      <c r="C63" s="5"/>
      <c r="D63" s="9" t="s">
        <v>31</v>
      </c>
      <c r="E63" s="10" t="s">
        <v>144</v>
      </c>
      <c r="F63" s="5"/>
      <c r="G63" s="11" t="s">
        <v>33</v>
      </c>
      <c r="H63" s="12" t="s">
        <v>145</v>
      </c>
      <c r="I63" s="5"/>
      <c r="J63" s="9" t="s">
        <v>35</v>
      </c>
      <c r="K63" s="10" t="s">
        <v>146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15" t="s">
        <v>53</v>
      </c>
      <c r="B64" s="16" t="s">
        <v>62</v>
      </c>
      <c r="C64" s="5"/>
      <c r="D64" s="9" t="s">
        <v>55</v>
      </c>
      <c r="E64" s="10" t="s">
        <v>64</v>
      </c>
      <c r="F64" s="5"/>
      <c r="G64" s="15" t="s">
        <v>57</v>
      </c>
      <c r="H64" s="16" t="s">
        <v>66</v>
      </c>
      <c r="I64" s="5"/>
      <c r="J64" s="9" t="s">
        <v>59</v>
      </c>
      <c r="K64" s="10" t="s">
        <v>68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9" t="s">
        <v>45</v>
      </c>
      <c r="B65" s="10" t="s">
        <v>147</v>
      </c>
      <c r="C65" s="5"/>
      <c r="D65" s="9" t="s">
        <v>47</v>
      </c>
      <c r="E65" s="10" t="s">
        <v>148</v>
      </c>
      <c r="F65" s="5"/>
      <c r="G65" s="9" t="s">
        <v>49</v>
      </c>
      <c r="H65" s="10" t="s">
        <v>149</v>
      </c>
      <c r="I65" s="5"/>
      <c r="J65" s="9" t="s">
        <v>51</v>
      </c>
      <c r="K65" s="10" t="s">
        <v>150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9" t="s">
        <v>139</v>
      </c>
      <c r="B66" s="10" t="s">
        <v>70</v>
      </c>
      <c r="C66" s="5"/>
      <c r="D66" s="9" t="s">
        <v>140</v>
      </c>
      <c r="E66" s="10" t="s">
        <v>72</v>
      </c>
      <c r="F66" s="5"/>
      <c r="G66" s="9" t="s">
        <v>141</v>
      </c>
      <c r="H66" s="10" t="s">
        <v>74</v>
      </c>
      <c r="I66" s="5"/>
      <c r="J66" s="9" t="s">
        <v>142</v>
      </c>
      <c r="K66" s="10" t="s">
        <v>76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28"/>
      <c r="B67" s="29"/>
      <c r="C67" s="5"/>
      <c r="D67" s="28"/>
      <c r="E67" s="29"/>
      <c r="F67" s="5"/>
      <c r="G67" s="28"/>
      <c r="H67" s="29"/>
      <c r="I67" s="5"/>
      <c r="J67" s="28"/>
      <c r="K67" s="2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21" t="s">
        <v>154</v>
      </c>
      <c r="B68" s="22"/>
      <c r="C68" s="5"/>
      <c r="D68" s="21" t="s">
        <v>154</v>
      </c>
      <c r="E68" s="22"/>
      <c r="F68" s="5"/>
      <c r="G68" s="21" t="s">
        <v>154</v>
      </c>
      <c r="H68" s="22"/>
      <c r="I68" s="5"/>
      <c r="J68" s="21" t="s">
        <v>154</v>
      </c>
      <c r="K68" s="2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9" t="s">
        <v>5</v>
      </c>
      <c r="B69" s="10" t="s">
        <v>6</v>
      </c>
      <c r="C69" s="5"/>
      <c r="D69" s="9" t="s">
        <v>7</v>
      </c>
      <c r="E69" s="10" t="s">
        <v>8</v>
      </c>
      <c r="F69" s="5"/>
      <c r="G69" s="9" t="s">
        <v>9</v>
      </c>
      <c r="H69" s="10" t="s">
        <v>10</v>
      </c>
      <c r="I69" s="5"/>
      <c r="J69" s="9" t="s">
        <v>11</v>
      </c>
      <c r="K69" s="10" t="s">
        <v>12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11" t="s">
        <v>21</v>
      </c>
      <c r="B70" s="12" t="s">
        <v>22</v>
      </c>
      <c r="C70" s="5"/>
      <c r="D70" s="9" t="s">
        <v>23</v>
      </c>
      <c r="E70" s="10" t="s">
        <v>24</v>
      </c>
      <c r="F70" s="5"/>
      <c r="G70" s="11" t="s">
        <v>25</v>
      </c>
      <c r="H70" s="12" t="s">
        <v>26</v>
      </c>
      <c r="I70" s="5"/>
      <c r="J70" s="9" t="s">
        <v>27</v>
      </c>
      <c r="K70" s="10" t="s">
        <v>28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9" t="s">
        <v>37</v>
      </c>
      <c r="B71" s="10" t="s">
        <v>38</v>
      </c>
      <c r="C71" s="5"/>
      <c r="D71" s="9" t="s">
        <v>39</v>
      </c>
      <c r="E71" s="10" t="s">
        <v>40</v>
      </c>
      <c r="F71" s="5"/>
      <c r="G71" s="9" t="s">
        <v>41</v>
      </c>
      <c r="H71" s="10" t="s">
        <v>42</v>
      </c>
      <c r="I71" s="5"/>
      <c r="J71" s="9" t="s">
        <v>43</v>
      </c>
      <c r="K71" s="10" t="s">
        <v>44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17" t="s">
        <v>53</v>
      </c>
      <c r="B72" s="18" t="s">
        <v>54</v>
      </c>
      <c r="C72" s="5"/>
      <c r="D72" s="15" t="s">
        <v>55</v>
      </c>
      <c r="E72" s="16" t="s">
        <v>56</v>
      </c>
      <c r="F72" s="5"/>
      <c r="G72" s="17" t="s">
        <v>57</v>
      </c>
      <c r="H72" s="18" t="s">
        <v>58</v>
      </c>
      <c r="I72" s="5"/>
      <c r="J72" s="15" t="s">
        <v>59</v>
      </c>
      <c r="K72" s="16" t="s">
        <v>60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9" t="s">
        <v>61</v>
      </c>
      <c r="B73" s="10" t="s">
        <v>62</v>
      </c>
      <c r="C73" s="5"/>
      <c r="D73" s="9" t="s">
        <v>63</v>
      </c>
      <c r="E73" s="10" t="s">
        <v>64</v>
      </c>
      <c r="F73" s="5"/>
      <c r="G73" s="9" t="s">
        <v>65</v>
      </c>
      <c r="H73" s="10" t="s">
        <v>66</v>
      </c>
      <c r="I73" s="5"/>
      <c r="J73" s="9" t="s">
        <v>67</v>
      </c>
      <c r="K73" s="10" t="s">
        <v>68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9" t="s">
        <v>69</v>
      </c>
      <c r="B74" s="10" t="s">
        <v>70</v>
      </c>
      <c r="C74" s="5"/>
      <c r="D74" s="9" t="s">
        <v>71</v>
      </c>
      <c r="E74" s="10" t="s">
        <v>72</v>
      </c>
      <c r="F74" s="5"/>
      <c r="G74" s="9" t="s">
        <v>73</v>
      </c>
      <c r="H74" s="10" t="s">
        <v>74</v>
      </c>
      <c r="I74" s="5"/>
      <c r="J74" s="9" t="s">
        <v>75</v>
      </c>
      <c r="K74" s="10" t="s">
        <v>76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9" t="s">
        <v>13</v>
      </c>
      <c r="B75" s="30" t="s">
        <v>155</v>
      </c>
      <c r="C75" s="5"/>
      <c r="D75" s="9" t="s">
        <v>15</v>
      </c>
      <c r="E75" s="30" t="s">
        <v>155</v>
      </c>
      <c r="F75" s="5"/>
      <c r="G75" s="9" t="s">
        <v>17</v>
      </c>
      <c r="H75" s="30" t="s">
        <v>155</v>
      </c>
      <c r="I75" s="5"/>
      <c r="J75" s="9" t="s">
        <v>19</v>
      </c>
      <c r="K75" s="30" t="s">
        <v>155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9" t="s">
        <v>131</v>
      </c>
      <c r="B76" s="30" t="s">
        <v>155</v>
      </c>
      <c r="C76" s="5"/>
      <c r="D76" s="9" t="s">
        <v>132</v>
      </c>
      <c r="E76" s="30" t="s">
        <v>155</v>
      </c>
      <c r="F76" s="5"/>
      <c r="G76" s="9" t="s">
        <v>133</v>
      </c>
      <c r="H76" s="30" t="s">
        <v>155</v>
      </c>
      <c r="I76" s="5"/>
      <c r="J76" s="9" t="s">
        <v>134</v>
      </c>
      <c r="K76" s="30" t="s">
        <v>155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9" t="s">
        <v>135</v>
      </c>
      <c r="B77" s="30" t="s">
        <v>155</v>
      </c>
      <c r="C77" s="5"/>
      <c r="D77" s="9" t="s">
        <v>136</v>
      </c>
      <c r="E77" s="30" t="s">
        <v>155</v>
      </c>
      <c r="F77" s="5"/>
      <c r="G77" s="9" t="s">
        <v>137</v>
      </c>
      <c r="H77" s="30" t="s">
        <v>155</v>
      </c>
      <c r="I77" s="5"/>
      <c r="J77" s="9" t="s">
        <v>138</v>
      </c>
      <c r="K77" s="30" t="s">
        <v>155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9" t="s">
        <v>139</v>
      </c>
      <c r="B78" s="30" t="s">
        <v>155</v>
      </c>
      <c r="C78" s="5"/>
      <c r="D78" s="9" t="s">
        <v>140</v>
      </c>
      <c r="E78" s="30" t="s">
        <v>155</v>
      </c>
      <c r="F78" s="5"/>
      <c r="G78" s="9" t="s">
        <v>141</v>
      </c>
      <c r="H78" s="30" t="s">
        <v>155</v>
      </c>
      <c r="I78" s="5"/>
      <c r="J78" s="9" t="s">
        <v>142</v>
      </c>
      <c r="K78" s="30" t="s">
        <v>155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9" t="s">
        <v>45</v>
      </c>
      <c r="B79" s="30" t="s">
        <v>155</v>
      </c>
      <c r="C79" s="5"/>
      <c r="D79" s="9" t="s">
        <v>47</v>
      </c>
      <c r="E79" s="30" t="s">
        <v>155</v>
      </c>
      <c r="F79" s="5"/>
      <c r="G79" s="9" t="s">
        <v>49</v>
      </c>
      <c r="H79" s="30" t="s">
        <v>155</v>
      </c>
      <c r="I79" s="5"/>
      <c r="J79" s="9" t="s">
        <v>51</v>
      </c>
      <c r="K79" s="30" t="s">
        <v>155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9" t="s">
        <v>29</v>
      </c>
      <c r="B80" s="30" t="s">
        <v>155</v>
      </c>
      <c r="C80" s="5"/>
      <c r="D80" s="9" t="s">
        <v>31</v>
      </c>
      <c r="E80" s="30" t="s">
        <v>155</v>
      </c>
      <c r="F80" s="5"/>
      <c r="G80" s="9" t="s">
        <v>33</v>
      </c>
      <c r="H80" s="30" t="s">
        <v>155</v>
      </c>
      <c r="I80" s="5"/>
      <c r="J80" s="9" t="s">
        <v>35</v>
      </c>
      <c r="K80" s="30" t="s">
        <v>155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28"/>
      <c r="B81" s="29"/>
      <c r="C81" s="5"/>
      <c r="D81" s="28"/>
      <c r="E81" s="29"/>
      <c r="F81" s="5"/>
      <c r="G81" s="28"/>
      <c r="H81" s="29"/>
      <c r="I81" s="5"/>
      <c r="J81" s="28"/>
      <c r="K81" s="2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21" t="s">
        <v>156</v>
      </c>
      <c r="B82" s="22"/>
      <c r="C82" s="5"/>
      <c r="D82" s="21" t="s">
        <v>156</v>
      </c>
      <c r="E82" s="22"/>
      <c r="F82" s="5"/>
      <c r="G82" s="21" t="s">
        <v>156</v>
      </c>
      <c r="H82" s="22"/>
      <c r="I82" s="5"/>
      <c r="J82" s="21" t="s">
        <v>156</v>
      </c>
      <c r="K82" s="2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11" t="s">
        <v>13</v>
      </c>
      <c r="B83" s="12" t="s">
        <v>127</v>
      </c>
      <c r="C83" s="5"/>
      <c r="D83" s="15" t="s">
        <v>15</v>
      </c>
      <c r="E83" s="16" t="s">
        <v>128</v>
      </c>
      <c r="F83" s="5"/>
      <c r="G83" s="11" t="s">
        <v>17</v>
      </c>
      <c r="H83" s="12" t="s">
        <v>129</v>
      </c>
      <c r="I83" s="5"/>
      <c r="J83" s="15" t="s">
        <v>19</v>
      </c>
      <c r="K83" s="16" t="s">
        <v>130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23" t="s">
        <v>131</v>
      </c>
      <c r="B84" s="24" t="s">
        <v>86</v>
      </c>
      <c r="C84" s="5"/>
      <c r="D84" s="9" t="s">
        <v>132</v>
      </c>
      <c r="E84" s="10" t="s">
        <v>87</v>
      </c>
      <c r="F84" s="5"/>
      <c r="G84" s="23" t="s">
        <v>133</v>
      </c>
      <c r="H84" s="24" t="s">
        <v>88</v>
      </c>
      <c r="I84" s="5"/>
      <c r="J84" s="9" t="s">
        <v>134</v>
      </c>
      <c r="K84" s="10" t="s">
        <v>89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9" t="s">
        <v>135</v>
      </c>
      <c r="B85" s="10" t="s">
        <v>94</v>
      </c>
      <c r="C85" s="5"/>
      <c r="D85" s="9" t="s">
        <v>136</v>
      </c>
      <c r="E85" s="10" t="s">
        <v>95</v>
      </c>
      <c r="F85" s="5"/>
      <c r="G85" s="9" t="s">
        <v>137</v>
      </c>
      <c r="H85" s="10" t="s">
        <v>96</v>
      </c>
      <c r="I85" s="5"/>
      <c r="J85" s="9" t="s">
        <v>138</v>
      </c>
      <c r="K85" s="10" t="s">
        <v>97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9" t="s">
        <v>139</v>
      </c>
      <c r="B86" s="10" t="s">
        <v>102</v>
      </c>
      <c r="C86" s="5"/>
      <c r="D86" s="9" t="s">
        <v>140</v>
      </c>
      <c r="E86" s="10" t="s">
        <v>103</v>
      </c>
      <c r="F86" s="5"/>
      <c r="G86" s="9" t="s">
        <v>141</v>
      </c>
      <c r="H86" s="10" t="s">
        <v>104</v>
      </c>
      <c r="I86" s="5"/>
      <c r="J86" s="9" t="s">
        <v>142</v>
      </c>
      <c r="K86" s="10" t="s">
        <v>105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9" t="s">
        <v>45</v>
      </c>
      <c r="B87" s="10" t="s">
        <v>143</v>
      </c>
      <c r="C87" s="5"/>
      <c r="D87" s="9" t="s">
        <v>47</v>
      </c>
      <c r="E87" s="10" t="s">
        <v>144</v>
      </c>
      <c r="F87" s="5"/>
      <c r="G87" s="9" t="s">
        <v>49</v>
      </c>
      <c r="H87" s="10" t="s">
        <v>145</v>
      </c>
      <c r="I87" s="5"/>
      <c r="J87" s="9" t="s">
        <v>51</v>
      </c>
      <c r="K87" s="10" t="s">
        <v>146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17" t="s">
        <v>29</v>
      </c>
      <c r="B88" s="18" t="s">
        <v>147</v>
      </c>
      <c r="C88" s="5"/>
      <c r="D88" s="9" t="s">
        <v>31</v>
      </c>
      <c r="E88" s="10" t="s">
        <v>148</v>
      </c>
      <c r="F88" s="5"/>
      <c r="G88" s="17" t="s">
        <v>33</v>
      </c>
      <c r="H88" s="18" t="s">
        <v>149</v>
      </c>
      <c r="I88" s="5"/>
      <c r="J88" s="9" t="s">
        <v>35</v>
      </c>
      <c r="K88" s="10" t="s">
        <v>150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9" t="s">
        <v>78</v>
      </c>
      <c r="B89" s="31" t="s">
        <v>155</v>
      </c>
      <c r="C89" s="5"/>
      <c r="D89" s="9" t="s">
        <v>80</v>
      </c>
      <c r="E89" s="31" t="s">
        <v>155</v>
      </c>
      <c r="F89" s="5"/>
      <c r="G89" s="9" t="s">
        <v>82</v>
      </c>
      <c r="H89" s="31" t="s">
        <v>155</v>
      </c>
      <c r="I89" s="5"/>
      <c r="J89" s="9" t="s">
        <v>84</v>
      </c>
      <c r="K89" s="31" t="s">
        <v>155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9" t="s">
        <v>90</v>
      </c>
      <c r="B90" s="30" t="s">
        <v>155</v>
      </c>
      <c r="C90" s="5"/>
      <c r="D90" s="9" t="s">
        <v>91</v>
      </c>
      <c r="E90" s="30" t="s">
        <v>155</v>
      </c>
      <c r="F90" s="5"/>
      <c r="G90" s="9" t="s">
        <v>92</v>
      </c>
      <c r="H90" s="30" t="s">
        <v>155</v>
      </c>
      <c r="I90" s="5"/>
      <c r="J90" s="9" t="s">
        <v>93</v>
      </c>
      <c r="K90" s="30" t="s">
        <v>155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9" t="s">
        <v>98</v>
      </c>
      <c r="B91" s="30" t="s">
        <v>155</v>
      </c>
      <c r="C91" s="5"/>
      <c r="D91" s="9" t="s">
        <v>99</v>
      </c>
      <c r="E91" s="30" t="s">
        <v>155</v>
      </c>
      <c r="F91" s="5"/>
      <c r="G91" s="9" t="s">
        <v>100</v>
      </c>
      <c r="H91" s="30" t="s">
        <v>155</v>
      </c>
      <c r="I91" s="5"/>
      <c r="J91" s="9" t="s">
        <v>101</v>
      </c>
      <c r="K91" s="30" t="s">
        <v>155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9" t="s">
        <v>106</v>
      </c>
      <c r="B92" s="30" t="s">
        <v>155</v>
      </c>
      <c r="C92" s="5"/>
      <c r="D92" s="9" t="s">
        <v>107</v>
      </c>
      <c r="E92" s="30" t="s">
        <v>155</v>
      </c>
      <c r="F92" s="5"/>
      <c r="G92" s="9" t="s">
        <v>108</v>
      </c>
      <c r="H92" s="30" t="s">
        <v>155</v>
      </c>
      <c r="I92" s="5"/>
      <c r="J92" s="9" t="s">
        <v>109</v>
      </c>
      <c r="K92" s="30" t="s">
        <v>155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9" t="s">
        <v>110</v>
      </c>
      <c r="B93" s="30" t="s">
        <v>155</v>
      </c>
      <c r="C93" s="5"/>
      <c r="D93" s="9" t="s">
        <v>112</v>
      </c>
      <c r="E93" s="30" t="s">
        <v>155</v>
      </c>
      <c r="F93" s="5"/>
      <c r="G93" s="9" t="s">
        <v>114</v>
      </c>
      <c r="H93" s="30" t="s">
        <v>155</v>
      </c>
      <c r="I93" s="5"/>
      <c r="J93" s="9" t="s">
        <v>116</v>
      </c>
      <c r="K93" s="30" t="s">
        <v>155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9" t="s">
        <v>118</v>
      </c>
      <c r="B94" s="30" t="s">
        <v>155</v>
      </c>
      <c r="C94" s="5"/>
      <c r="D94" s="9" t="s">
        <v>120</v>
      </c>
      <c r="E94" s="30" t="s">
        <v>155</v>
      </c>
      <c r="F94" s="5"/>
      <c r="G94" s="9" t="s">
        <v>122</v>
      </c>
      <c r="H94" s="30" t="s">
        <v>155</v>
      </c>
      <c r="I94" s="5"/>
      <c r="J94" s="9" t="s">
        <v>124</v>
      </c>
      <c r="K94" s="30" t="s">
        <v>155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28"/>
      <c r="B95" s="29"/>
      <c r="C95" s="5"/>
      <c r="D95" s="28"/>
      <c r="E95" s="29"/>
      <c r="F95" s="5"/>
      <c r="G95" s="28"/>
      <c r="H95" s="29"/>
      <c r="I95" s="5"/>
      <c r="J95" s="28"/>
      <c r="K95" s="2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21" t="s">
        <v>157</v>
      </c>
      <c r="B96" s="22"/>
      <c r="C96" s="5"/>
      <c r="D96" s="21" t="s">
        <v>157</v>
      </c>
      <c r="E96" s="22"/>
      <c r="F96" s="5"/>
      <c r="G96" s="21" t="s">
        <v>157</v>
      </c>
      <c r="H96" s="22"/>
      <c r="I96" s="5"/>
      <c r="J96" s="21" t="s">
        <v>157</v>
      </c>
      <c r="K96" s="2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9" t="s">
        <v>78</v>
      </c>
      <c r="B97" s="10" t="s">
        <v>79</v>
      </c>
      <c r="C97" s="5"/>
      <c r="D97" s="11" t="s">
        <v>80</v>
      </c>
      <c r="E97" s="12" t="s">
        <v>81</v>
      </c>
      <c r="F97" s="5"/>
      <c r="G97" s="9" t="s">
        <v>82</v>
      </c>
      <c r="H97" s="10" t="s">
        <v>83</v>
      </c>
      <c r="I97" s="5"/>
      <c r="J97" s="11" t="s">
        <v>84</v>
      </c>
      <c r="K97" s="12" t="s">
        <v>85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9" t="s">
        <v>90</v>
      </c>
      <c r="B98" s="10" t="s">
        <v>14</v>
      </c>
      <c r="C98" s="5"/>
      <c r="D98" s="9" t="s">
        <v>91</v>
      </c>
      <c r="E98" s="10" t="s">
        <v>16</v>
      </c>
      <c r="F98" s="5"/>
      <c r="G98" s="9" t="s">
        <v>92</v>
      </c>
      <c r="H98" s="10" t="s">
        <v>18</v>
      </c>
      <c r="I98" s="5"/>
      <c r="J98" s="9" t="s">
        <v>93</v>
      </c>
      <c r="K98" s="10" t="s">
        <v>20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9" t="s">
        <v>98</v>
      </c>
      <c r="B99" s="10" t="s">
        <v>30</v>
      </c>
      <c r="C99" s="5"/>
      <c r="D99" s="9" t="s">
        <v>99</v>
      </c>
      <c r="E99" s="10" t="s">
        <v>32</v>
      </c>
      <c r="F99" s="5"/>
      <c r="G99" s="9" t="s">
        <v>100</v>
      </c>
      <c r="H99" s="10" t="s">
        <v>34</v>
      </c>
      <c r="I99" s="5"/>
      <c r="J99" s="9" t="s">
        <v>101</v>
      </c>
      <c r="K99" s="10" t="s">
        <v>36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9" t="s">
        <v>106</v>
      </c>
      <c r="B100" s="10" t="s">
        <v>46</v>
      </c>
      <c r="C100" s="5"/>
      <c r="D100" s="17" t="s">
        <v>107</v>
      </c>
      <c r="E100" s="18" t="s">
        <v>48</v>
      </c>
      <c r="F100" s="5"/>
      <c r="G100" s="9" t="s">
        <v>108</v>
      </c>
      <c r="H100" s="10" t="s">
        <v>50</v>
      </c>
      <c r="I100" s="5"/>
      <c r="J100" s="17" t="s">
        <v>109</v>
      </c>
      <c r="K100" s="18" t="s">
        <v>52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9" t="s">
        <v>110</v>
      </c>
      <c r="B101" s="10" t="s">
        <v>111</v>
      </c>
      <c r="C101" s="5"/>
      <c r="D101" s="9" t="s">
        <v>112</v>
      </c>
      <c r="E101" s="10" t="s">
        <v>113</v>
      </c>
      <c r="F101" s="5"/>
      <c r="G101" s="9" t="s">
        <v>114</v>
      </c>
      <c r="H101" s="10" t="s">
        <v>115</v>
      </c>
      <c r="I101" s="5"/>
      <c r="J101" s="9" t="s">
        <v>116</v>
      </c>
      <c r="K101" s="10" t="s">
        <v>117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9" t="s">
        <v>118</v>
      </c>
      <c r="B102" s="10" t="s">
        <v>119</v>
      </c>
      <c r="C102" s="5"/>
      <c r="D102" s="15" t="s">
        <v>120</v>
      </c>
      <c r="E102" s="16" t="s">
        <v>121</v>
      </c>
      <c r="F102" s="5"/>
      <c r="G102" s="9" t="s">
        <v>122</v>
      </c>
      <c r="H102" s="10" t="s">
        <v>123</v>
      </c>
      <c r="I102" s="5"/>
      <c r="J102" s="15" t="s">
        <v>124</v>
      </c>
      <c r="K102" s="16" t="s">
        <v>125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9" t="s">
        <v>5</v>
      </c>
      <c r="B103" s="31" t="s">
        <v>155</v>
      </c>
      <c r="C103" s="5"/>
      <c r="D103" s="9" t="s">
        <v>7</v>
      </c>
      <c r="E103" s="31" t="s">
        <v>155</v>
      </c>
      <c r="F103" s="5"/>
      <c r="G103" s="9" t="s">
        <v>9</v>
      </c>
      <c r="H103" s="31" t="s">
        <v>155</v>
      </c>
      <c r="I103" s="5"/>
      <c r="J103" s="9" t="s">
        <v>11</v>
      </c>
      <c r="K103" s="31" t="s">
        <v>155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9" t="s">
        <v>21</v>
      </c>
      <c r="B104" s="30" t="s">
        <v>155</v>
      </c>
      <c r="C104" s="5"/>
      <c r="D104" s="9" t="s">
        <v>23</v>
      </c>
      <c r="E104" s="30" t="s">
        <v>155</v>
      </c>
      <c r="F104" s="5"/>
      <c r="G104" s="9" t="s">
        <v>25</v>
      </c>
      <c r="H104" s="30" t="s">
        <v>155</v>
      </c>
      <c r="I104" s="5"/>
      <c r="J104" s="9" t="s">
        <v>27</v>
      </c>
      <c r="K104" s="30" t="s">
        <v>155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9" t="s">
        <v>37</v>
      </c>
      <c r="B105" s="30" t="s">
        <v>155</v>
      </c>
      <c r="C105" s="5"/>
      <c r="D105" s="9" t="s">
        <v>39</v>
      </c>
      <c r="E105" s="30" t="s">
        <v>155</v>
      </c>
      <c r="F105" s="5"/>
      <c r="G105" s="9" t="s">
        <v>41</v>
      </c>
      <c r="H105" s="30" t="s">
        <v>155</v>
      </c>
      <c r="I105" s="5"/>
      <c r="J105" s="9" t="s">
        <v>43</v>
      </c>
      <c r="K105" s="30" t="s">
        <v>155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9" t="s">
        <v>53</v>
      </c>
      <c r="B106" s="30" t="s">
        <v>155</v>
      </c>
      <c r="C106" s="5"/>
      <c r="D106" s="9" t="s">
        <v>55</v>
      </c>
      <c r="E106" s="30" t="s">
        <v>155</v>
      </c>
      <c r="F106" s="5"/>
      <c r="G106" s="9" t="s">
        <v>57</v>
      </c>
      <c r="H106" s="30" t="s">
        <v>155</v>
      </c>
      <c r="I106" s="5"/>
      <c r="J106" s="9" t="s">
        <v>59</v>
      </c>
      <c r="K106" s="30" t="s">
        <v>155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9" t="s">
        <v>61</v>
      </c>
      <c r="B107" s="30" t="s">
        <v>155</v>
      </c>
      <c r="C107" s="5"/>
      <c r="D107" s="9" t="s">
        <v>63</v>
      </c>
      <c r="E107" s="30" t="s">
        <v>155</v>
      </c>
      <c r="F107" s="5"/>
      <c r="G107" s="9" t="s">
        <v>65</v>
      </c>
      <c r="H107" s="30" t="s">
        <v>155</v>
      </c>
      <c r="I107" s="5"/>
      <c r="J107" s="9" t="s">
        <v>67</v>
      </c>
      <c r="K107" s="30" t="s">
        <v>155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9" t="s">
        <v>69</v>
      </c>
      <c r="B108" s="30" t="s">
        <v>155</v>
      </c>
      <c r="C108" s="5"/>
      <c r="D108" s="9" t="s">
        <v>71</v>
      </c>
      <c r="E108" s="30" t="s">
        <v>155</v>
      </c>
      <c r="F108" s="5"/>
      <c r="G108" s="9" t="s">
        <v>73</v>
      </c>
      <c r="H108" s="30" t="s">
        <v>155</v>
      </c>
      <c r="I108" s="5"/>
      <c r="J108" s="9" t="s">
        <v>75</v>
      </c>
      <c r="K108" s="30" t="s">
        <v>155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28"/>
      <c r="B109" s="29"/>
      <c r="C109" s="5"/>
      <c r="D109" s="28"/>
      <c r="E109" s="29"/>
      <c r="F109" s="5"/>
      <c r="G109" s="28"/>
      <c r="H109" s="29"/>
      <c r="I109" s="5"/>
      <c r="J109" s="28"/>
      <c r="K109" s="2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21" t="s">
        <v>158</v>
      </c>
      <c r="B110" s="22"/>
      <c r="C110" s="5"/>
      <c r="D110" s="21" t="s">
        <v>158</v>
      </c>
      <c r="E110" s="22"/>
      <c r="F110" s="5"/>
      <c r="G110" s="21" t="s">
        <v>158</v>
      </c>
      <c r="H110" s="22"/>
      <c r="I110" s="5"/>
      <c r="J110" s="21" t="s">
        <v>158</v>
      </c>
      <c r="K110" s="2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15" t="s">
        <v>45</v>
      </c>
      <c r="B111" s="16" t="s">
        <v>30</v>
      </c>
      <c r="C111" s="5"/>
      <c r="D111" s="9" t="s">
        <v>47</v>
      </c>
      <c r="E111" s="10" t="s">
        <v>32</v>
      </c>
      <c r="F111" s="5"/>
      <c r="G111" s="15" t="s">
        <v>49</v>
      </c>
      <c r="H111" s="16" t="s">
        <v>34</v>
      </c>
      <c r="I111" s="5"/>
      <c r="J111" s="9" t="s">
        <v>51</v>
      </c>
      <c r="K111" s="10" t="s">
        <v>36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23" t="s">
        <v>131</v>
      </c>
      <c r="B112" s="24" t="s">
        <v>102</v>
      </c>
      <c r="C112" s="5"/>
      <c r="D112" s="9" t="s">
        <v>132</v>
      </c>
      <c r="E112" s="10" t="s">
        <v>103</v>
      </c>
      <c r="F112" s="5"/>
      <c r="G112" s="23" t="s">
        <v>133</v>
      </c>
      <c r="H112" s="24" t="s">
        <v>104</v>
      </c>
      <c r="I112" s="5"/>
      <c r="J112" s="9" t="s">
        <v>134</v>
      </c>
      <c r="K112" s="10" t="s">
        <v>105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9" t="s">
        <v>90</v>
      </c>
      <c r="B113" s="10" t="s">
        <v>46</v>
      </c>
      <c r="C113" s="5"/>
      <c r="D113" s="9" t="s">
        <v>91</v>
      </c>
      <c r="E113" s="10" t="s">
        <v>48</v>
      </c>
      <c r="F113" s="5"/>
      <c r="G113" s="9" t="s">
        <v>92</v>
      </c>
      <c r="H113" s="10" t="s">
        <v>50</v>
      </c>
      <c r="I113" s="5"/>
      <c r="J113" s="9" t="s">
        <v>93</v>
      </c>
      <c r="K113" s="10" t="s">
        <v>52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9" t="s">
        <v>21</v>
      </c>
      <c r="B114" s="10" t="s">
        <v>54</v>
      </c>
      <c r="C114" s="5"/>
      <c r="D114" s="9" t="s">
        <v>23</v>
      </c>
      <c r="E114" s="10" t="s">
        <v>56</v>
      </c>
      <c r="F114" s="5"/>
      <c r="G114" s="9" t="s">
        <v>25</v>
      </c>
      <c r="H114" s="10" t="s">
        <v>58</v>
      </c>
      <c r="I114" s="5"/>
      <c r="J114" s="9" t="s">
        <v>27</v>
      </c>
      <c r="K114" s="10" t="s">
        <v>60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17" t="s">
        <v>37</v>
      </c>
      <c r="B115" s="18" t="s">
        <v>143</v>
      </c>
      <c r="C115" s="5"/>
      <c r="D115" s="11" t="s">
        <v>39</v>
      </c>
      <c r="E115" s="12" t="s">
        <v>144</v>
      </c>
      <c r="F115" s="5"/>
      <c r="G115" s="17" t="s">
        <v>41</v>
      </c>
      <c r="H115" s="18" t="s">
        <v>145</v>
      </c>
      <c r="I115" s="5"/>
      <c r="J115" s="11" t="s">
        <v>43</v>
      </c>
      <c r="K115" s="12" t="s">
        <v>146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9" t="s">
        <v>98</v>
      </c>
      <c r="B116" s="10" t="s">
        <v>62</v>
      </c>
      <c r="C116" s="5"/>
      <c r="D116" s="9" t="s">
        <v>99</v>
      </c>
      <c r="E116" s="10" t="s">
        <v>64</v>
      </c>
      <c r="F116" s="5"/>
      <c r="G116" s="9" t="s">
        <v>100</v>
      </c>
      <c r="H116" s="10" t="s">
        <v>66</v>
      </c>
      <c r="I116" s="5"/>
      <c r="J116" s="9" t="s">
        <v>101</v>
      </c>
      <c r="K116" s="10" t="s">
        <v>68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9" t="s">
        <v>13</v>
      </c>
      <c r="B117" s="10" t="s">
        <v>147</v>
      </c>
      <c r="C117" s="5"/>
      <c r="D117" s="9" t="s">
        <v>15</v>
      </c>
      <c r="E117" s="10" t="s">
        <v>148</v>
      </c>
      <c r="F117" s="5"/>
      <c r="G117" s="9" t="s">
        <v>17</v>
      </c>
      <c r="H117" s="10" t="s">
        <v>149</v>
      </c>
      <c r="I117" s="5"/>
      <c r="J117" s="9" t="s">
        <v>19</v>
      </c>
      <c r="K117" s="10" t="s">
        <v>150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9" t="s">
        <v>5</v>
      </c>
      <c r="B118" s="10" t="s">
        <v>119</v>
      </c>
      <c r="C118" s="5"/>
      <c r="D118" s="9" t="s">
        <v>7</v>
      </c>
      <c r="E118" s="10" t="s">
        <v>121</v>
      </c>
      <c r="F118" s="5"/>
      <c r="G118" s="9" t="s">
        <v>9</v>
      </c>
      <c r="H118" s="10" t="s">
        <v>123</v>
      </c>
      <c r="I118" s="5"/>
      <c r="J118" s="9" t="s">
        <v>11</v>
      </c>
      <c r="K118" s="10" t="s">
        <v>125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9" t="s">
        <v>78</v>
      </c>
      <c r="B119" s="10" t="s">
        <v>70</v>
      </c>
      <c r="C119" s="5"/>
      <c r="D119" s="9" t="s">
        <v>80</v>
      </c>
      <c r="E119" s="10" t="s">
        <v>72</v>
      </c>
      <c r="F119" s="5"/>
      <c r="G119" s="9" t="s">
        <v>82</v>
      </c>
      <c r="H119" s="10" t="s">
        <v>74</v>
      </c>
      <c r="I119" s="5"/>
      <c r="J119" s="9" t="s">
        <v>84</v>
      </c>
      <c r="K119" s="10" t="s">
        <v>76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28"/>
      <c r="B120" s="29"/>
      <c r="C120" s="5"/>
      <c r="D120" s="28"/>
      <c r="E120" s="29"/>
      <c r="F120" s="5"/>
      <c r="G120" s="28"/>
      <c r="H120" s="29"/>
      <c r="I120" s="5"/>
      <c r="J120" s="28"/>
      <c r="K120" s="2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21" t="s">
        <v>159</v>
      </c>
      <c r="B121" s="22"/>
      <c r="C121" s="5"/>
      <c r="D121" s="21" t="s">
        <v>159</v>
      </c>
      <c r="E121" s="22"/>
      <c r="F121" s="5"/>
      <c r="G121" s="21" t="s">
        <v>159</v>
      </c>
      <c r="H121" s="22"/>
      <c r="I121" s="5"/>
      <c r="J121" s="21" t="s">
        <v>159</v>
      </c>
      <c r="K121" s="22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9" t="s">
        <v>110</v>
      </c>
      <c r="B122" s="10" t="s">
        <v>127</v>
      </c>
      <c r="C122" s="5"/>
      <c r="D122" s="9" t="s">
        <v>112</v>
      </c>
      <c r="E122" s="10" t="s">
        <v>128</v>
      </c>
      <c r="F122" s="5"/>
      <c r="G122" s="9" t="s">
        <v>114</v>
      </c>
      <c r="H122" s="10" t="s">
        <v>129</v>
      </c>
      <c r="I122" s="5"/>
      <c r="J122" s="9" t="s">
        <v>116</v>
      </c>
      <c r="K122" s="10" t="s">
        <v>130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9" t="s">
        <v>106</v>
      </c>
      <c r="B123" s="10" t="s">
        <v>79</v>
      </c>
      <c r="C123" s="5"/>
      <c r="D123" s="9" t="s">
        <v>107</v>
      </c>
      <c r="E123" s="10" t="s">
        <v>81</v>
      </c>
      <c r="F123" s="5"/>
      <c r="G123" s="9" t="s">
        <v>108</v>
      </c>
      <c r="H123" s="10" t="s">
        <v>83</v>
      </c>
      <c r="I123" s="5"/>
      <c r="J123" s="9" t="s">
        <v>109</v>
      </c>
      <c r="K123" s="10" t="s">
        <v>85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9" t="s">
        <v>29</v>
      </c>
      <c r="B124" s="10" t="s">
        <v>6</v>
      </c>
      <c r="C124" s="5"/>
      <c r="D124" s="9" t="s">
        <v>31</v>
      </c>
      <c r="E124" s="10" t="s">
        <v>8</v>
      </c>
      <c r="F124" s="5"/>
      <c r="G124" s="9" t="s">
        <v>33</v>
      </c>
      <c r="H124" s="10" t="s">
        <v>10</v>
      </c>
      <c r="I124" s="5"/>
      <c r="J124" s="9" t="s">
        <v>35</v>
      </c>
      <c r="K124" s="10" t="s">
        <v>12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15" t="s">
        <v>69</v>
      </c>
      <c r="B125" s="16" t="s">
        <v>86</v>
      </c>
      <c r="C125" s="5"/>
      <c r="D125" s="11" t="s">
        <v>71</v>
      </c>
      <c r="E125" s="12" t="s">
        <v>87</v>
      </c>
      <c r="F125" s="5"/>
      <c r="G125" s="15" t="s">
        <v>73</v>
      </c>
      <c r="H125" s="16" t="s">
        <v>88</v>
      </c>
      <c r="I125" s="5"/>
      <c r="J125" s="11" t="s">
        <v>75</v>
      </c>
      <c r="K125" s="12" t="s">
        <v>89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17" t="s">
        <v>118</v>
      </c>
      <c r="B126" s="18" t="s">
        <v>14</v>
      </c>
      <c r="C126" s="5"/>
      <c r="D126" s="9" t="s">
        <v>120</v>
      </c>
      <c r="E126" s="10" t="s">
        <v>16</v>
      </c>
      <c r="F126" s="5"/>
      <c r="G126" s="17" t="s">
        <v>122</v>
      </c>
      <c r="H126" s="18" t="s">
        <v>18</v>
      </c>
      <c r="I126" s="5"/>
      <c r="J126" s="9" t="s">
        <v>124</v>
      </c>
      <c r="K126" s="10" t="s">
        <v>20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9" t="s">
        <v>61</v>
      </c>
      <c r="B127" s="10" t="s">
        <v>22</v>
      </c>
      <c r="C127" s="5"/>
      <c r="D127" s="9" t="s">
        <v>63</v>
      </c>
      <c r="E127" s="10" t="s">
        <v>24</v>
      </c>
      <c r="F127" s="5"/>
      <c r="G127" s="9" t="s">
        <v>65</v>
      </c>
      <c r="H127" s="10" t="s">
        <v>26</v>
      </c>
      <c r="I127" s="5"/>
      <c r="J127" s="9" t="s">
        <v>67</v>
      </c>
      <c r="K127" s="10" t="s">
        <v>28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9" t="s">
        <v>53</v>
      </c>
      <c r="B128" s="10" t="s">
        <v>94</v>
      </c>
      <c r="C128" s="5"/>
      <c r="D128" s="9" t="s">
        <v>55</v>
      </c>
      <c r="E128" s="10" t="s">
        <v>95</v>
      </c>
      <c r="F128" s="5"/>
      <c r="G128" s="9" t="s">
        <v>57</v>
      </c>
      <c r="H128" s="10" t="s">
        <v>96</v>
      </c>
      <c r="I128" s="5"/>
      <c r="J128" s="9" t="s">
        <v>59</v>
      </c>
      <c r="K128" s="10" t="s">
        <v>97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9" t="s">
        <v>45</v>
      </c>
      <c r="B129" s="10" t="s">
        <v>38</v>
      </c>
      <c r="C129" s="5"/>
      <c r="D129" s="9" t="s">
        <v>47</v>
      </c>
      <c r="E129" s="10" t="s">
        <v>40</v>
      </c>
      <c r="F129" s="5"/>
      <c r="G129" s="9" t="s">
        <v>49</v>
      </c>
      <c r="H129" s="10" t="s">
        <v>42</v>
      </c>
      <c r="I129" s="5"/>
      <c r="J129" s="9" t="s">
        <v>51</v>
      </c>
      <c r="K129" s="10" t="s">
        <v>44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9" t="s">
        <v>135</v>
      </c>
      <c r="B130" s="10" t="s">
        <v>46</v>
      </c>
      <c r="C130" s="5"/>
      <c r="D130" s="9" t="s">
        <v>136</v>
      </c>
      <c r="E130" s="10" t="s">
        <v>48</v>
      </c>
      <c r="F130" s="5"/>
      <c r="G130" s="9" t="s">
        <v>137</v>
      </c>
      <c r="H130" s="10" t="s">
        <v>50</v>
      </c>
      <c r="I130" s="5"/>
      <c r="J130" s="9" t="s">
        <v>138</v>
      </c>
      <c r="K130" s="10" t="s">
        <v>52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19"/>
      <c r="B131" s="20"/>
      <c r="C131" s="5"/>
      <c r="D131" s="19"/>
      <c r="E131" s="20"/>
      <c r="F131" s="5"/>
      <c r="G131" s="19"/>
      <c r="H131" s="20"/>
      <c r="I131" s="5"/>
      <c r="J131" s="19"/>
      <c r="K131" s="20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21" t="s">
        <v>160</v>
      </c>
      <c r="B132" s="22"/>
      <c r="C132" s="5"/>
      <c r="D132" s="21" t="s">
        <v>160</v>
      </c>
      <c r="E132" s="22"/>
      <c r="F132" s="5"/>
      <c r="G132" s="21" t="s">
        <v>160</v>
      </c>
      <c r="H132" s="22"/>
      <c r="I132" s="5"/>
      <c r="J132" s="21" t="s">
        <v>160</v>
      </c>
      <c r="K132" s="22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9" t="s">
        <v>90</v>
      </c>
      <c r="B133" s="10" t="s">
        <v>127</v>
      </c>
      <c r="C133" s="5"/>
      <c r="D133" s="9" t="s">
        <v>91</v>
      </c>
      <c r="E133" s="10" t="s">
        <v>128</v>
      </c>
      <c r="F133" s="5"/>
      <c r="G133" s="9" t="s">
        <v>92</v>
      </c>
      <c r="H133" s="10" t="s">
        <v>129</v>
      </c>
      <c r="I133" s="5"/>
      <c r="J133" s="9" t="s">
        <v>93</v>
      </c>
      <c r="K133" s="10" t="s">
        <v>130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17" t="s">
        <v>37</v>
      </c>
      <c r="B134" s="18" t="s">
        <v>79</v>
      </c>
      <c r="C134" s="5"/>
      <c r="D134" s="9" t="s">
        <v>39</v>
      </c>
      <c r="E134" s="10" t="s">
        <v>81</v>
      </c>
      <c r="F134" s="5"/>
      <c r="G134" s="17" t="s">
        <v>41</v>
      </c>
      <c r="H134" s="18" t="s">
        <v>83</v>
      </c>
      <c r="I134" s="5"/>
      <c r="J134" s="9" t="s">
        <v>43</v>
      </c>
      <c r="K134" s="10" t="s">
        <v>85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9" t="s">
        <v>135</v>
      </c>
      <c r="B135" s="10" t="s">
        <v>86</v>
      </c>
      <c r="C135" s="5"/>
      <c r="D135" s="9" t="s">
        <v>136</v>
      </c>
      <c r="E135" s="10" t="s">
        <v>87</v>
      </c>
      <c r="F135" s="5"/>
      <c r="G135" s="9" t="s">
        <v>137</v>
      </c>
      <c r="H135" s="10" t="s">
        <v>88</v>
      </c>
      <c r="I135" s="5"/>
      <c r="J135" s="9" t="s">
        <v>138</v>
      </c>
      <c r="K135" s="10" t="s">
        <v>89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23" t="s">
        <v>98</v>
      </c>
      <c r="B136" s="24" t="s">
        <v>14</v>
      </c>
      <c r="C136" s="5"/>
      <c r="D136" s="9" t="s">
        <v>99</v>
      </c>
      <c r="E136" s="10" t="s">
        <v>16</v>
      </c>
      <c r="F136" s="5"/>
      <c r="G136" s="23" t="s">
        <v>100</v>
      </c>
      <c r="H136" s="24" t="s">
        <v>18</v>
      </c>
      <c r="I136" s="5"/>
      <c r="J136" s="9" t="s">
        <v>101</v>
      </c>
      <c r="K136" s="10" t="s">
        <v>20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27" t="s">
        <v>29</v>
      </c>
      <c r="B137" s="27" t="s">
        <v>102</v>
      </c>
      <c r="C137" s="5"/>
      <c r="D137" s="9" t="s">
        <v>31</v>
      </c>
      <c r="E137" s="10" t="s">
        <v>103</v>
      </c>
      <c r="F137" s="5"/>
      <c r="G137" s="27" t="s">
        <v>33</v>
      </c>
      <c r="H137" s="27" t="s">
        <v>104</v>
      </c>
      <c r="I137" s="5"/>
      <c r="J137" s="9" t="s">
        <v>35</v>
      </c>
      <c r="K137" s="10" t="s">
        <v>105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9" t="s">
        <v>118</v>
      </c>
      <c r="B138" s="10" t="s">
        <v>143</v>
      </c>
      <c r="C138" s="5"/>
      <c r="D138" s="9" t="s">
        <v>120</v>
      </c>
      <c r="E138" s="10" t="s">
        <v>144</v>
      </c>
      <c r="F138" s="5"/>
      <c r="G138" s="9" t="s">
        <v>122</v>
      </c>
      <c r="H138" s="10" t="s">
        <v>145</v>
      </c>
      <c r="I138" s="5"/>
      <c r="J138" s="9" t="s">
        <v>124</v>
      </c>
      <c r="K138" s="10" t="s">
        <v>146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9" t="s">
        <v>106</v>
      </c>
      <c r="B139" s="10" t="s">
        <v>111</v>
      </c>
      <c r="C139" s="5"/>
      <c r="D139" s="9" t="s">
        <v>107</v>
      </c>
      <c r="E139" s="10" t="s">
        <v>113</v>
      </c>
      <c r="F139" s="5"/>
      <c r="G139" s="9" t="s">
        <v>108</v>
      </c>
      <c r="H139" s="10" t="s">
        <v>115</v>
      </c>
      <c r="I139" s="5"/>
      <c r="J139" s="9" t="s">
        <v>109</v>
      </c>
      <c r="K139" s="10" t="s">
        <v>117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9" t="s">
        <v>78</v>
      </c>
      <c r="B140" s="10" t="s">
        <v>62</v>
      </c>
      <c r="C140" s="5"/>
      <c r="D140" s="9" t="s">
        <v>80</v>
      </c>
      <c r="E140" s="10" t="s">
        <v>64</v>
      </c>
      <c r="F140" s="5"/>
      <c r="G140" s="9" t="s">
        <v>82</v>
      </c>
      <c r="H140" s="10" t="s">
        <v>66</v>
      </c>
      <c r="I140" s="5"/>
      <c r="J140" s="9" t="s">
        <v>84</v>
      </c>
      <c r="K140" s="10" t="s">
        <v>68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9" t="s">
        <v>139</v>
      </c>
      <c r="B141" s="10" t="s">
        <v>147</v>
      </c>
      <c r="C141" s="5"/>
      <c r="D141" s="15" t="s">
        <v>140</v>
      </c>
      <c r="E141" s="16" t="s">
        <v>148</v>
      </c>
      <c r="F141" s="5"/>
      <c r="G141" s="9" t="s">
        <v>141</v>
      </c>
      <c r="H141" s="10" t="s">
        <v>149</v>
      </c>
      <c r="I141" s="5"/>
      <c r="J141" s="15" t="s">
        <v>142</v>
      </c>
      <c r="K141" s="16" t="s">
        <v>150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19"/>
      <c r="B142" s="20"/>
      <c r="C142" s="5"/>
      <c r="D142" s="19"/>
      <c r="E142" s="20"/>
      <c r="F142" s="5"/>
      <c r="G142" s="19"/>
      <c r="H142" s="20"/>
      <c r="I142" s="5"/>
      <c r="J142" s="19"/>
      <c r="K142" s="2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21" t="s">
        <v>161</v>
      </c>
      <c r="B143" s="22"/>
      <c r="C143" s="5"/>
      <c r="D143" s="21" t="s">
        <v>161</v>
      </c>
      <c r="E143" s="22"/>
      <c r="F143" s="5"/>
      <c r="G143" s="21" t="s">
        <v>161</v>
      </c>
      <c r="H143" s="22"/>
      <c r="I143" s="5"/>
      <c r="J143" s="21" t="s">
        <v>161</v>
      </c>
      <c r="K143" s="22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9" t="s">
        <v>37</v>
      </c>
      <c r="B144" s="10" t="s">
        <v>6</v>
      </c>
      <c r="C144" s="5"/>
      <c r="D144" s="9" t="s">
        <v>39</v>
      </c>
      <c r="E144" s="10" t="s">
        <v>8</v>
      </c>
      <c r="F144" s="5"/>
      <c r="G144" s="9" t="s">
        <v>41</v>
      </c>
      <c r="H144" s="10" t="s">
        <v>10</v>
      </c>
      <c r="I144" s="5"/>
      <c r="J144" s="9" t="s">
        <v>43</v>
      </c>
      <c r="K144" s="10" t="s">
        <v>12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9" t="s">
        <v>139</v>
      </c>
      <c r="B145" s="10" t="s">
        <v>14</v>
      </c>
      <c r="C145" s="5"/>
      <c r="D145" s="9" t="s">
        <v>140</v>
      </c>
      <c r="E145" s="10" t="s">
        <v>16</v>
      </c>
      <c r="F145" s="5"/>
      <c r="G145" s="9" t="s">
        <v>141</v>
      </c>
      <c r="H145" s="10" t="s">
        <v>18</v>
      </c>
      <c r="I145" s="5"/>
      <c r="J145" s="9" t="s">
        <v>142</v>
      </c>
      <c r="K145" s="10" t="s">
        <v>20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9" t="s">
        <v>135</v>
      </c>
      <c r="B146" s="10" t="s">
        <v>22</v>
      </c>
      <c r="C146" s="5"/>
      <c r="D146" s="9" t="s">
        <v>136</v>
      </c>
      <c r="E146" s="10" t="s">
        <v>24</v>
      </c>
      <c r="F146" s="5"/>
      <c r="G146" s="9" t="s">
        <v>137</v>
      </c>
      <c r="H146" s="10" t="s">
        <v>26</v>
      </c>
      <c r="I146" s="5"/>
      <c r="J146" s="9" t="s">
        <v>138</v>
      </c>
      <c r="K146" s="10" t="s">
        <v>28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9" t="s">
        <v>21</v>
      </c>
      <c r="B147" s="10" t="s">
        <v>38</v>
      </c>
      <c r="C147" s="5"/>
      <c r="D147" s="17" t="s">
        <v>23</v>
      </c>
      <c r="E147" s="18" t="s">
        <v>40</v>
      </c>
      <c r="F147" s="5"/>
      <c r="G147" s="9" t="s">
        <v>25</v>
      </c>
      <c r="H147" s="10" t="s">
        <v>42</v>
      </c>
      <c r="I147" s="5"/>
      <c r="J147" s="17" t="s">
        <v>27</v>
      </c>
      <c r="K147" s="18" t="s">
        <v>44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15" t="s">
        <v>5</v>
      </c>
      <c r="B148" s="16" t="s">
        <v>143</v>
      </c>
      <c r="C148" s="5"/>
      <c r="D148" s="9" t="s">
        <v>7</v>
      </c>
      <c r="E148" s="10" t="s">
        <v>144</v>
      </c>
      <c r="F148" s="5"/>
      <c r="G148" s="15" t="s">
        <v>9</v>
      </c>
      <c r="H148" s="16" t="s">
        <v>145</v>
      </c>
      <c r="I148" s="5"/>
      <c r="J148" s="9" t="s">
        <v>11</v>
      </c>
      <c r="K148" s="10" t="s">
        <v>146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9" t="s">
        <v>13</v>
      </c>
      <c r="B149" s="10" t="s">
        <v>111</v>
      </c>
      <c r="C149" s="5"/>
      <c r="D149" s="9" t="s">
        <v>15</v>
      </c>
      <c r="E149" s="10" t="s">
        <v>113</v>
      </c>
      <c r="F149" s="5"/>
      <c r="G149" s="9" t="s">
        <v>17</v>
      </c>
      <c r="H149" s="10" t="s">
        <v>115</v>
      </c>
      <c r="I149" s="5"/>
      <c r="J149" s="9" t="s">
        <v>19</v>
      </c>
      <c r="K149" s="10" t="s">
        <v>117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9" t="s">
        <v>69</v>
      </c>
      <c r="B150" s="10" t="s">
        <v>62</v>
      </c>
      <c r="C150" s="5"/>
      <c r="D150" s="9" t="s">
        <v>71</v>
      </c>
      <c r="E150" s="10" t="s">
        <v>64</v>
      </c>
      <c r="F150" s="5"/>
      <c r="G150" s="9" t="s">
        <v>73</v>
      </c>
      <c r="H150" s="10" t="s">
        <v>66</v>
      </c>
      <c r="I150" s="5"/>
      <c r="J150" s="9" t="s">
        <v>75</v>
      </c>
      <c r="K150" s="10" t="s">
        <v>68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9" t="s">
        <v>106</v>
      </c>
      <c r="B151" s="10" t="s">
        <v>119</v>
      </c>
      <c r="C151" s="5"/>
      <c r="D151" s="9" t="s">
        <v>107</v>
      </c>
      <c r="E151" s="10" t="s">
        <v>121</v>
      </c>
      <c r="F151" s="5"/>
      <c r="G151" s="9" t="s">
        <v>108</v>
      </c>
      <c r="H151" s="10" t="s">
        <v>123</v>
      </c>
      <c r="I151" s="5"/>
      <c r="J151" s="9" t="s">
        <v>109</v>
      </c>
      <c r="K151" s="10" t="s">
        <v>125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9" t="s">
        <v>53</v>
      </c>
      <c r="B152" s="10" t="s">
        <v>70</v>
      </c>
      <c r="C152" s="5"/>
      <c r="D152" s="9" t="s">
        <v>55</v>
      </c>
      <c r="E152" s="10" t="s">
        <v>72</v>
      </c>
      <c r="F152" s="5"/>
      <c r="G152" s="9" t="s">
        <v>57</v>
      </c>
      <c r="H152" s="10" t="s">
        <v>74</v>
      </c>
      <c r="I152" s="5"/>
      <c r="J152" s="9" t="s">
        <v>59</v>
      </c>
      <c r="K152" s="10" t="s">
        <v>76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19"/>
      <c r="B153" s="20"/>
      <c r="C153" s="5"/>
      <c r="D153" s="19"/>
      <c r="E153" s="20"/>
      <c r="F153" s="5"/>
      <c r="G153" s="19"/>
      <c r="H153" s="20"/>
      <c r="I153" s="5"/>
      <c r="J153" s="19"/>
      <c r="K153" s="2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21" t="s">
        <v>162</v>
      </c>
      <c r="B154" s="22"/>
      <c r="C154" s="5"/>
      <c r="D154" s="21" t="s">
        <v>162</v>
      </c>
      <c r="E154" s="22"/>
      <c r="F154" s="5"/>
      <c r="G154" s="21" t="s">
        <v>162</v>
      </c>
      <c r="H154" s="22"/>
      <c r="I154" s="5"/>
      <c r="J154" s="21" t="s">
        <v>162</v>
      </c>
      <c r="K154" s="22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9" t="s">
        <v>78</v>
      </c>
      <c r="B155" s="10" t="s">
        <v>86</v>
      </c>
      <c r="C155" s="5"/>
      <c r="D155" s="15" t="s">
        <v>80</v>
      </c>
      <c r="E155" s="16" t="s">
        <v>87</v>
      </c>
      <c r="F155" s="5"/>
      <c r="G155" s="9" t="s">
        <v>82</v>
      </c>
      <c r="H155" s="10" t="s">
        <v>88</v>
      </c>
      <c r="I155" s="5"/>
      <c r="J155" s="15" t="s">
        <v>84</v>
      </c>
      <c r="K155" s="16" t="s">
        <v>89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23" t="s">
        <v>5</v>
      </c>
      <c r="B156" s="24" t="s">
        <v>14</v>
      </c>
      <c r="C156" s="5"/>
      <c r="D156" s="9" t="s">
        <v>7</v>
      </c>
      <c r="E156" s="10" t="s">
        <v>16</v>
      </c>
      <c r="F156" s="5"/>
      <c r="G156" s="23" t="s">
        <v>9</v>
      </c>
      <c r="H156" s="24" t="s">
        <v>18</v>
      </c>
      <c r="I156" s="5"/>
      <c r="J156" s="9" t="s">
        <v>11</v>
      </c>
      <c r="K156" s="10" t="s">
        <v>20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9" t="s">
        <v>13</v>
      </c>
      <c r="B157" s="10" t="s">
        <v>22</v>
      </c>
      <c r="C157" s="5"/>
      <c r="D157" s="9" t="s">
        <v>15</v>
      </c>
      <c r="E157" s="10" t="s">
        <v>24</v>
      </c>
      <c r="F157" s="5"/>
      <c r="G157" s="9" t="s">
        <v>17</v>
      </c>
      <c r="H157" s="10" t="s">
        <v>26</v>
      </c>
      <c r="I157" s="5"/>
      <c r="J157" s="9" t="s">
        <v>19</v>
      </c>
      <c r="K157" s="10" t="s">
        <v>28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9" t="s">
        <v>45</v>
      </c>
      <c r="B158" s="10" t="s">
        <v>102</v>
      </c>
      <c r="C158" s="5"/>
      <c r="D158" s="9" t="s">
        <v>47</v>
      </c>
      <c r="E158" s="10" t="s">
        <v>103</v>
      </c>
      <c r="F158" s="5"/>
      <c r="G158" s="9" t="s">
        <v>49</v>
      </c>
      <c r="H158" s="10" t="s">
        <v>104</v>
      </c>
      <c r="I158" s="5"/>
      <c r="J158" s="9" t="s">
        <v>51</v>
      </c>
      <c r="K158" s="10" t="s">
        <v>105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9" t="s">
        <v>110</v>
      </c>
      <c r="B159" s="10" t="s">
        <v>46</v>
      </c>
      <c r="C159" s="5"/>
      <c r="D159" s="9" t="s">
        <v>112</v>
      </c>
      <c r="E159" s="10" t="s">
        <v>48</v>
      </c>
      <c r="F159" s="5"/>
      <c r="G159" s="9" t="s">
        <v>114</v>
      </c>
      <c r="H159" s="10" t="s">
        <v>50</v>
      </c>
      <c r="I159" s="5"/>
      <c r="J159" s="9" t="s">
        <v>116</v>
      </c>
      <c r="K159" s="10" t="s">
        <v>52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9" t="s">
        <v>61</v>
      </c>
      <c r="B160" s="10" t="s">
        <v>54</v>
      </c>
      <c r="C160" s="5"/>
      <c r="D160" s="17" t="s">
        <v>63</v>
      </c>
      <c r="E160" s="18" t="s">
        <v>56</v>
      </c>
      <c r="F160" s="5"/>
      <c r="G160" s="9" t="s">
        <v>65</v>
      </c>
      <c r="H160" s="10" t="s">
        <v>58</v>
      </c>
      <c r="I160" s="5"/>
      <c r="J160" s="17" t="s">
        <v>67</v>
      </c>
      <c r="K160" s="18" t="s">
        <v>60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9" t="s">
        <v>98</v>
      </c>
      <c r="B161" s="10" t="s">
        <v>147</v>
      </c>
      <c r="C161" s="5"/>
      <c r="D161" s="9" t="s">
        <v>99</v>
      </c>
      <c r="E161" s="10" t="s">
        <v>148</v>
      </c>
      <c r="F161" s="5"/>
      <c r="G161" s="9" t="s">
        <v>100</v>
      </c>
      <c r="H161" s="10" t="s">
        <v>149</v>
      </c>
      <c r="I161" s="5"/>
      <c r="J161" s="9" t="s">
        <v>101</v>
      </c>
      <c r="K161" s="10" t="s">
        <v>150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9" t="s">
        <v>37</v>
      </c>
      <c r="B162" s="10" t="s">
        <v>119</v>
      </c>
      <c r="C162" s="5"/>
      <c r="D162" s="9" t="s">
        <v>39</v>
      </c>
      <c r="E162" s="10" t="s">
        <v>121</v>
      </c>
      <c r="F162" s="5"/>
      <c r="G162" s="9" t="s">
        <v>41</v>
      </c>
      <c r="H162" s="10" t="s">
        <v>123</v>
      </c>
      <c r="I162" s="5"/>
      <c r="J162" s="9" t="s">
        <v>43</v>
      </c>
      <c r="K162" s="10" t="s">
        <v>125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9" t="s">
        <v>135</v>
      </c>
      <c r="B163" s="10" t="s">
        <v>70</v>
      </c>
      <c r="C163" s="5"/>
      <c r="D163" s="9" t="s">
        <v>136</v>
      </c>
      <c r="E163" s="10" t="s">
        <v>72</v>
      </c>
      <c r="F163" s="5"/>
      <c r="G163" s="9" t="s">
        <v>137</v>
      </c>
      <c r="H163" s="10" t="s">
        <v>74</v>
      </c>
      <c r="I163" s="5"/>
      <c r="J163" s="9" t="s">
        <v>138</v>
      </c>
      <c r="K163" s="10" t="s">
        <v>76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19"/>
      <c r="B164" s="20"/>
      <c r="C164" s="5"/>
      <c r="D164" s="19"/>
      <c r="E164" s="20"/>
      <c r="F164" s="5"/>
      <c r="G164" s="19"/>
      <c r="H164" s="20"/>
      <c r="I164" s="5"/>
      <c r="J164" s="19"/>
      <c r="K164" s="20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21" t="s">
        <v>163</v>
      </c>
      <c r="B165" s="22"/>
      <c r="C165" s="5"/>
      <c r="D165" s="21" t="s">
        <v>163</v>
      </c>
      <c r="E165" s="22"/>
      <c r="F165" s="5"/>
      <c r="G165" s="21" t="s">
        <v>163</v>
      </c>
      <c r="H165" s="22"/>
      <c r="I165" s="5"/>
      <c r="J165" s="21" t="s">
        <v>163</v>
      </c>
      <c r="K165" s="22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9" t="s">
        <v>37</v>
      </c>
      <c r="B166" s="10" t="s">
        <v>127</v>
      </c>
      <c r="C166" s="5"/>
      <c r="D166" s="9" t="s">
        <v>39</v>
      </c>
      <c r="E166" s="10" t="s">
        <v>128</v>
      </c>
      <c r="F166" s="5"/>
      <c r="G166" s="9" t="s">
        <v>41</v>
      </c>
      <c r="H166" s="10" t="s">
        <v>129</v>
      </c>
      <c r="I166" s="5"/>
      <c r="J166" s="9" t="s">
        <v>43</v>
      </c>
      <c r="K166" s="10" t="s">
        <v>130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9" t="s">
        <v>13</v>
      </c>
      <c r="B167" s="10" t="s">
        <v>6</v>
      </c>
      <c r="C167" s="5"/>
      <c r="D167" s="9" t="s">
        <v>15</v>
      </c>
      <c r="E167" s="10" t="s">
        <v>8</v>
      </c>
      <c r="F167" s="5"/>
      <c r="G167" s="9" t="s">
        <v>17</v>
      </c>
      <c r="H167" s="10" t="s">
        <v>10</v>
      </c>
      <c r="I167" s="5"/>
      <c r="J167" s="9" t="s">
        <v>19</v>
      </c>
      <c r="K167" s="10" t="s">
        <v>12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9" t="s">
        <v>61</v>
      </c>
      <c r="B168" s="10" t="s">
        <v>86</v>
      </c>
      <c r="C168" s="5"/>
      <c r="D168" s="9" t="s">
        <v>63</v>
      </c>
      <c r="E168" s="10" t="s">
        <v>87</v>
      </c>
      <c r="F168" s="5"/>
      <c r="G168" s="9" t="s">
        <v>65</v>
      </c>
      <c r="H168" s="10" t="s">
        <v>88</v>
      </c>
      <c r="I168" s="5"/>
      <c r="J168" s="9" t="s">
        <v>67</v>
      </c>
      <c r="K168" s="10" t="s">
        <v>89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9" t="s">
        <v>131</v>
      </c>
      <c r="B169" s="10" t="s">
        <v>22</v>
      </c>
      <c r="C169" s="5"/>
      <c r="D169" s="9" t="s">
        <v>132</v>
      </c>
      <c r="E169" s="10" t="s">
        <v>24</v>
      </c>
      <c r="F169" s="5"/>
      <c r="G169" s="9" t="s">
        <v>133</v>
      </c>
      <c r="H169" s="10" t="s">
        <v>26</v>
      </c>
      <c r="I169" s="5"/>
      <c r="J169" s="9" t="s">
        <v>134</v>
      </c>
      <c r="K169" s="10" t="s">
        <v>28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15" t="s">
        <v>135</v>
      </c>
      <c r="B170" s="16" t="s">
        <v>38</v>
      </c>
      <c r="C170" s="5"/>
      <c r="D170" s="9" t="s">
        <v>136</v>
      </c>
      <c r="E170" s="10" t="s">
        <v>40</v>
      </c>
      <c r="F170" s="5"/>
      <c r="G170" s="15" t="s">
        <v>137</v>
      </c>
      <c r="H170" s="16" t="s">
        <v>42</v>
      </c>
      <c r="I170" s="5"/>
      <c r="J170" s="9" t="s">
        <v>138</v>
      </c>
      <c r="K170" s="10" t="s">
        <v>44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9" t="s">
        <v>139</v>
      </c>
      <c r="B171" s="10" t="s">
        <v>54</v>
      </c>
      <c r="C171" s="5"/>
      <c r="D171" s="9" t="s">
        <v>140</v>
      </c>
      <c r="E171" s="10" t="s">
        <v>56</v>
      </c>
      <c r="F171" s="5"/>
      <c r="G171" s="9" t="s">
        <v>141</v>
      </c>
      <c r="H171" s="10" t="s">
        <v>58</v>
      </c>
      <c r="I171" s="5"/>
      <c r="J171" s="9" t="s">
        <v>142</v>
      </c>
      <c r="K171" s="10" t="s">
        <v>60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9" t="s">
        <v>45</v>
      </c>
      <c r="B172" s="10" t="s">
        <v>62</v>
      </c>
      <c r="C172" s="5"/>
      <c r="D172" s="9" t="s">
        <v>47</v>
      </c>
      <c r="E172" s="10" t="s">
        <v>64</v>
      </c>
      <c r="F172" s="5"/>
      <c r="G172" s="9" t="s">
        <v>49</v>
      </c>
      <c r="H172" s="10" t="s">
        <v>66</v>
      </c>
      <c r="I172" s="5"/>
      <c r="J172" s="9" t="s">
        <v>51</v>
      </c>
      <c r="K172" s="10" t="s">
        <v>68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9" t="s">
        <v>53</v>
      </c>
      <c r="B173" s="10" t="s">
        <v>147</v>
      </c>
      <c r="C173" s="5"/>
      <c r="D173" s="9" t="s">
        <v>55</v>
      </c>
      <c r="E173" s="10" t="s">
        <v>148</v>
      </c>
      <c r="F173" s="5"/>
      <c r="G173" s="9" t="s">
        <v>57</v>
      </c>
      <c r="H173" s="10" t="s">
        <v>149</v>
      </c>
      <c r="I173" s="5"/>
      <c r="J173" s="9" t="s">
        <v>59</v>
      </c>
      <c r="K173" s="10" t="s">
        <v>150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9" t="s">
        <v>29</v>
      </c>
      <c r="B174" s="10" t="s">
        <v>70</v>
      </c>
      <c r="C174" s="5"/>
      <c r="D174" s="17" t="s">
        <v>31</v>
      </c>
      <c r="E174" s="18" t="s">
        <v>72</v>
      </c>
      <c r="F174" s="5"/>
      <c r="G174" s="9" t="s">
        <v>33</v>
      </c>
      <c r="H174" s="10" t="s">
        <v>74</v>
      </c>
      <c r="I174" s="5"/>
      <c r="J174" s="17" t="s">
        <v>35</v>
      </c>
      <c r="K174" s="18" t="s">
        <v>76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19"/>
      <c r="B175" s="20"/>
      <c r="C175" s="5"/>
      <c r="D175" s="19"/>
      <c r="E175" s="20"/>
      <c r="F175" s="5"/>
      <c r="G175" s="19"/>
      <c r="H175" s="20"/>
      <c r="I175" s="5"/>
      <c r="J175" s="19"/>
      <c r="K175" s="2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21" t="s">
        <v>164</v>
      </c>
      <c r="B176" s="22"/>
      <c r="C176" s="5"/>
      <c r="D176" s="21" t="s">
        <v>164</v>
      </c>
      <c r="E176" s="22"/>
      <c r="F176" s="5"/>
      <c r="G176" s="21" t="s">
        <v>164</v>
      </c>
      <c r="H176" s="22"/>
      <c r="I176" s="5"/>
      <c r="J176" s="21" t="s">
        <v>164</v>
      </c>
      <c r="K176" s="2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9" t="s">
        <v>78</v>
      </c>
      <c r="B177" s="10" t="s">
        <v>127</v>
      </c>
      <c r="C177" s="5"/>
      <c r="D177" s="9" t="s">
        <v>80</v>
      </c>
      <c r="E177" s="10" t="s">
        <v>128</v>
      </c>
      <c r="F177" s="5"/>
      <c r="G177" s="9" t="s">
        <v>82</v>
      </c>
      <c r="H177" s="10" t="s">
        <v>129</v>
      </c>
      <c r="I177" s="5"/>
      <c r="J177" s="9" t="s">
        <v>84</v>
      </c>
      <c r="K177" s="10" t="s">
        <v>130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17" t="s">
        <v>135</v>
      </c>
      <c r="B178" s="18" t="s">
        <v>79</v>
      </c>
      <c r="C178" s="5"/>
      <c r="D178" s="9" t="s">
        <v>136</v>
      </c>
      <c r="E178" s="10" t="s">
        <v>81</v>
      </c>
      <c r="F178" s="5"/>
      <c r="G178" s="17" t="s">
        <v>137</v>
      </c>
      <c r="H178" s="18" t="s">
        <v>83</v>
      </c>
      <c r="I178" s="5"/>
      <c r="J178" s="9" t="s">
        <v>138</v>
      </c>
      <c r="K178" s="10" t="s">
        <v>85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9" t="s">
        <v>90</v>
      </c>
      <c r="B179" s="10" t="s">
        <v>86</v>
      </c>
      <c r="C179" s="5"/>
      <c r="D179" s="9" t="s">
        <v>91</v>
      </c>
      <c r="E179" s="10" t="s">
        <v>87</v>
      </c>
      <c r="F179" s="5"/>
      <c r="G179" s="9" t="s">
        <v>92</v>
      </c>
      <c r="H179" s="10" t="s">
        <v>88</v>
      </c>
      <c r="I179" s="5"/>
      <c r="J179" s="9" t="s">
        <v>93</v>
      </c>
      <c r="K179" s="10" t="s">
        <v>89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9" t="s">
        <v>98</v>
      </c>
      <c r="B180" s="10" t="s">
        <v>94</v>
      </c>
      <c r="C180" s="5"/>
      <c r="D180" s="9" t="s">
        <v>99</v>
      </c>
      <c r="E180" s="10" t="s">
        <v>95</v>
      </c>
      <c r="F180" s="5"/>
      <c r="G180" s="9" t="s">
        <v>100</v>
      </c>
      <c r="H180" s="10" t="s">
        <v>96</v>
      </c>
      <c r="I180" s="5"/>
      <c r="J180" s="9" t="s">
        <v>101</v>
      </c>
      <c r="K180" s="10" t="s">
        <v>97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9" t="s">
        <v>106</v>
      </c>
      <c r="B181" s="10" t="s">
        <v>102</v>
      </c>
      <c r="C181" s="5"/>
      <c r="D181" s="9" t="s">
        <v>107</v>
      </c>
      <c r="E181" s="10" t="s">
        <v>103</v>
      </c>
      <c r="F181" s="5"/>
      <c r="G181" s="9" t="s">
        <v>108</v>
      </c>
      <c r="H181" s="10" t="s">
        <v>104</v>
      </c>
      <c r="I181" s="5"/>
      <c r="J181" s="9" t="s">
        <v>109</v>
      </c>
      <c r="K181" s="10" t="s">
        <v>105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9" t="s">
        <v>110</v>
      </c>
      <c r="B182" s="10" t="s">
        <v>143</v>
      </c>
      <c r="C182" s="5"/>
      <c r="D182" s="9" t="s">
        <v>112</v>
      </c>
      <c r="E182" s="10" t="s">
        <v>144</v>
      </c>
      <c r="F182" s="5"/>
      <c r="G182" s="9" t="s">
        <v>114</v>
      </c>
      <c r="H182" s="10" t="s">
        <v>145</v>
      </c>
      <c r="I182" s="5"/>
      <c r="J182" s="9" t="s">
        <v>116</v>
      </c>
      <c r="K182" s="10" t="s">
        <v>146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23" t="s">
        <v>131</v>
      </c>
      <c r="B183" s="24" t="s">
        <v>111</v>
      </c>
      <c r="C183" s="5"/>
      <c r="D183" s="9" t="s">
        <v>132</v>
      </c>
      <c r="E183" s="10" t="s">
        <v>113</v>
      </c>
      <c r="F183" s="5"/>
      <c r="G183" s="23" t="s">
        <v>133</v>
      </c>
      <c r="H183" s="24" t="s">
        <v>115</v>
      </c>
      <c r="I183" s="5"/>
      <c r="J183" s="9" t="s">
        <v>134</v>
      </c>
      <c r="K183" s="10" t="s">
        <v>117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9" t="s">
        <v>118</v>
      </c>
      <c r="B184" s="10" t="s">
        <v>147</v>
      </c>
      <c r="C184" s="5"/>
      <c r="D184" s="9" t="s">
        <v>120</v>
      </c>
      <c r="E184" s="10" t="s">
        <v>148</v>
      </c>
      <c r="F184" s="5"/>
      <c r="G184" s="9" t="s">
        <v>122</v>
      </c>
      <c r="H184" s="10" t="s">
        <v>149</v>
      </c>
      <c r="I184" s="5"/>
      <c r="J184" s="9" t="s">
        <v>124</v>
      </c>
      <c r="K184" s="10" t="s">
        <v>150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15" t="s">
        <v>139</v>
      </c>
      <c r="B185" s="16" t="s">
        <v>119</v>
      </c>
      <c r="C185" s="5"/>
      <c r="D185" s="9" t="s">
        <v>140</v>
      </c>
      <c r="E185" s="10" t="s">
        <v>121</v>
      </c>
      <c r="F185" s="5"/>
      <c r="G185" s="15" t="s">
        <v>141</v>
      </c>
      <c r="H185" s="16" t="s">
        <v>123</v>
      </c>
      <c r="I185" s="5"/>
      <c r="J185" s="9" t="s">
        <v>142</v>
      </c>
      <c r="K185" s="10" t="s">
        <v>125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19"/>
      <c r="B186" s="20"/>
      <c r="C186" s="5"/>
      <c r="D186" s="19"/>
      <c r="E186" s="20"/>
      <c r="F186" s="5"/>
      <c r="G186" s="19"/>
      <c r="H186" s="20"/>
      <c r="I186" s="5"/>
      <c r="J186" s="19"/>
      <c r="K186" s="20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21" t="s">
        <v>165</v>
      </c>
      <c r="B187" s="22"/>
      <c r="C187" s="5"/>
      <c r="D187" s="21" t="s">
        <v>165</v>
      </c>
      <c r="E187" s="22"/>
      <c r="F187" s="5"/>
      <c r="G187" s="21" t="s">
        <v>165</v>
      </c>
      <c r="H187" s="22"/>
      <c r="I187" s="5"/>
      <c r="J187" s="21" t="s">
        <v>165</v>
      </c>
      <c r="K187" s="22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9" t="s">
        <v>5</v>
      </c>
      <c r="B188" s="10" t="s">
        <v>79</v>
      </c>
      <c r="C188" s="5"/>
      <c r="D188" s="9" t="s">
        <v>7</v>
      </c>
      <c r="E188" s="10" t="s">
        <v>81</v>
      </c>
      <c r="F188" s="5"/>
      <c r="G188" s="9" t="s">
        <v>9</v>
      </c>
      <c r="H188" s="10" t="s">
        <v>83</v>
      </c>
      <c r="I188" s="5"/>
      <c r="J188" s="9" t="s">
        <v>11</v>
      </c>
      <c r="K188" s="10" t="s">
        <v>85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9" t="s">
        <v>98</v>
      </c>
      <c r="B189" s="10" t="s">
        <v>6</v>
      </c>
      <c r="C189" s="5"/>
      <c r="D189" s="9" t="s">
        <v>99</v>
      </c>
      <c r="E189" s="10" t="s">
        <v>8</v>
      </c>
      <c r="F189" s="5"/>
      <c r="G189" s="9" t="s">
        <v>100</v>
      </c>
      <c r="H189" s="10" t="s">
        <v>10</v>
      </c>
      <c r="I189" s="5"/>
      <c r="J189" s="9" t="s">
        <v>101</v>
      </c>
      <c r="K189" s="10" t="s">
        <v>12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9" t="s">
        <v>21</v>
      </c>
      <c r="B190" s="10" t="s">
        <v>14</v>
      </c>
      <c r="C190" s="5"/>
      <c r="D190" s="9" t="s">
        <v>23</v>
      </c>
      <c r="E190" s="10" t="s">
        <v>16</v>
      </c>
      <c r="F190" s="5"/>
      <c r="G190" s="9" t="s">
        <v>25</v>
      </c>
      <c r="H190" s="10" t="s">
        <v>18</v>
      </c>
      <c r="I190" s="5"/>
      <c r="J190" s="9" t="s">
        <v>27</v>
      </c>
      <c r="K190" s="10" t="s">
        <v>20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9" t="s">
        <v>110</v>
      </c>
      <c r="B191" s="10" t="s">
        <v>22</v>
      </c>
      <c r="C191" s="5"/>
      <c r="D191" s="15" t="s">
        <v>112</v>
      </c>
      <c r="E191" s="16" t="s">
        <v>24</v>
      </c>
      <c r="F191" s="5"/>
      <c r="G191" s="9" t="s">
        <v>114</v>
      </c>
      <c r="H191" s="10" t="s">
        <v>26</v>
      </c>
      <c r="I191" s="5"/>
      <c r="J191" s="15" t="s">
        <v>116</v>
      </c>
      <c r="K191" s="16" t="s">
        <v>28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9" t="s">
        <v>37</v>
      </c>
      <c r="B192" s="10" t="s">
        <v>30</v>
      </c>
      <c r="C192" s="5"/>
      <c r="D192" s="9" t="s">
        <v>39</v>
      </c>
      <c r="E192" s="10" t="s">
        <v>32</v>
      </c>
      <c r="F192" s="5"/>
      <c r="G192" s="9" t="s">
        <v>41</v>
      </c>
      <c r="H192" s="10" t="s">
        <v>34</v>
      </c>
      <c r="I192" s="5"/>
      <c r="J192" s="9" t="s">
        <v>43</v>
      </c>
      <c r="K192" s="10" t="s">
        <v>36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9" t="s">
        <v>53</v>
      </c>
      <c r="B193" s="10" t="s">
        <v>46</v>
      </c>
      <c r="C193" s="5"/>
      <c r="D193" s="9" t="s">
        <v>55</v>
      </c>
      <c r="E193" s="10" t="s">
        <v>48</v>
      </c>
      <c r="F193" s="5"/>
      <c r="G193" s="9" t="s">
        <v>57</v>
      </c>
      <c r="H193" s="10" t="s">
        <v>50</v>
      </c>
      <c r="I193" s="5"/>
      <c r="J193" s="9" t="s">
        <v>59</v>
      </c>
      <c r="K193" s="10" t="s">
        <v>52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9" t="s">
        <v>61</v>
      </c>
      <c r="B194" s="10" t="s">
        <v>111</v>
      </c>
      <c r="C194" s="5"/>
      <c r="D194" s="9" t="s">
        <v>63</v>
      </c>
      <c r="E194" s="10" t="s">
        <v>113</v>
      </c>
      <c r="F194" s="5"/>
      <c r="G194" s="9" t="s">
        <v>65</v>
      </c>
      <c r="H194" s="10" t="s">
        <v>115</v>
      </c>
      <c r="I194" s="5"/>
      <c r="J194" s="9" t="s">
        <v>67</v>
      </c>
      <c r="K194" s="10" t="s">
        <v>117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17" t="s">
        <v>69</v>
      </c>
      <c r="B195" s="18" t="s">
        <v>119</v>
      </c>
      <c r="C195" s="5"/>
      <c r="D195" s="9" t="s">
        <v>71</v>
      </c>
      <c r="E195" s="10" t="s">
        <v>121</v>
      </c>
      <c r="F195" s="5"/>
      <c r="G195" s="17" t="s">
        <v>73</v>
      </c>
      <c r="H195" s="18" t="s">
        <v>123</v>
      </c>
      <c r="I195" s="5"/>
      <c r="J195" s="9" t="s">
        <v>75</v>
      </c>
      <c r="K195" s="10" t="s">
        <v>125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9" t="s">
        <v>106</v>
      </c>
      <c r="B196" s="10" t="s">
        <v>70</v>
      </c>
      <c r="C196" s="5"/>
      <c r="D196" s="9" t="s">
        <v>107</v>
      </c>
      <c r="E196" s="10" t="s">
        <v>72</v>
      </c>
      <c r="F196" s="5"/>
      <c r="G196" s="9" t="s">
        <v>108</v>
      </c>
      <c r="H196" s="10" t="s">
        <v>74</v>
      </c>
      <c r="I196" s="5"/>
      <c r="J196" s="9" t="s">
        <v>109</v>
      </c>
      <c r="K196" s="10" t="s">
        <v>76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19"/>
      <c r="B197" s="20"/>
      <c r="C197" s="5"/>
      <c r="D197" s="19"/>
      <c r="E197" s="20"/>
      <c r="F197" s="5"/>
      <c r="G197" s="19"/>
      <c r="H197" s="20"/>
      <c r="I197" s="5"/>
      <c r="J197" s="19"/>
      <c r="K197" s="20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32"/>
      <c r="B199" s="32"/>
      <c r="C199" s="6"/>
      <c r="D199" s="6"/>
      <c r="E199" s="6"/>
      <c r="F199" s="6"/>
      <c r="G199" s="32"/>
      <c r="H199" s="3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32"/>
      <c r="B200" s="32"/>
      <c r="C200" s="6"/>
      <c r="D200" s="6"/>
      <c r="E200" s="6"/>
      <c r="F200" s="6"/>
      <c r="G200" s="32"/>
      <c r="H200" s="3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32"/>
      <c r="B201" s="32"/>
      <c r="C201" s="6"/>
      <c r="D201" s="6"/>
      <c r="E201" s="6"/>
      <c r="F201" s="6"/>
      <c r="G201" s="32"/>
      <c r="H201" s="3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32"/>
      <c r="B202" s="32"/>
      <c r="C202" s="6"/>
      <c r="D202" s="6"/>
      <c r="E202" s="6"/>
      <c r="F202" s="6"/>
      <c r="G202" s="32"/>
      <c r="H202" s="3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32"/>
      <c r="B203" s="32"/>
      <c r="C203" s="6"/>
      <c r="D203" s="6"/>
      <c r="E203" s="6"/>
      <c r="F203" s="6"/>
      <c r="G203" s="32"/>
      <c r="H203" s="3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32"/>
      <c r="B204" s="32"/>
      <c r="C204" s="6"/>
      <c r="D204" s="6"/>
      <c r="E204" s="6"/>
      <c r="F204" s="6"/>
      <c r="G204" s="32"/>
      <c r="H204" s="3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32"/>
      <c r="B205" s="32"/>
      <c r="C205" s="6"/>
      <c r="D205" s="6"/>
      <c r="E205" s="6"/>
      <c r="F205" s="6"/>
      <c r="G205" s="32"/>
      <c r="H205" s="3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32"/>
      <c r="B206" s="32"/>
      <c r="C206" s="6"/>
      <c r="D206" s="6"/>
      <c r="E206" s="6"/>
      <c r="F206" s="6"/>
      <c r="G206" s="32"/>
      <c r="H206" s="3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32"/>
      <c r="B207" s="32"/>
      <c r="C207" s="6"/>
      <c r="D207" s="6"/>
      <c r="E207" s="6"/>
      <c r="F207" s="6"/>
      <c r="G207" s="32"/>
      <c r="H207" s="3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32"/>
      <c r="B208" s="32"/>
      <c r="C208" s="6"/>
      <c r="D208" s="6"/>
      <c r="E208" s="6"/>
      <c r="F208" s="6"/>
      <c r="G208" s="32"/>
      <c r="H208" s="3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32"/>
      <c r="B209" s="32"/>
      <c r="C209" s="6"/>
      <c r="D209" s="6"/>
      <c r="E209" s="6"/>
      <c r="F209" s="6"/>
      <c r="G209" s="32"/>
      <c r="H209" s="3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32"/>
      <c r="B210" s="32"/>
      <c r="C210" s="6"/>
      <c r="D210" s="6"/>
      <c r="E210" s="6"/>
      <c r="F210" s="6"/>
      <c r="G210" s="32"/>
      <c r="H210" s="3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32"/>
      <c r="B211" s="32"/>
      <c r="C211" s="6"/>
      <c r="D211" s="6"/>
      <c r="E211" s="6"/>
      <c r="F211" s="6"/>
      <c r="G211" s="32"/>
      <c r="H211" s="3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32"/>
      <c r="B212" s="32"/>
      <c r="C212" s="6"/>
      <c r="D212" s="6"/>
      <c r="E212" s="6"/>
      <c r="F212" s="6"/>
      <c r="G212" s="32"/>
      <c r="H212" s="3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32"/>
      <c r="B213" s="32"/>
      <c r="C213" s="6"/>
      <c r="D213" s="6"/>
      <c r="E213" s="6"/>
      <c r="F213" s="6"/>
      <c r="G213" s="32"/>
      <c r="H213" s="3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32"/>
      <c r="B214" s="32"/>
      <c r="C214" s="6"/>
      <c r="D214" s="6"/>
      <c r="E214" s="6"/>
      <c r="F214" s="6"/>
      <c r="G214" s="32"/>
      <c r="H214" s="3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32"/>
      <c r="B215" s="32"/>
      <c r="C215" s="6"/>
      <c r="D215" s="6"/>
      <c r="E215" s="6"/>
      <c r="F215" s="6"/>
      <c r="G215" s="32"/>
      <c r="H215" s="3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32"/>
      <c r="B216" s="32"/>
      <c r="C216" s="6"/>
      <c r="D216" s="6"/>
      <c r="E216" s="6"/>
      <c r="F216" s="6"/>
      <c r="G216" s="32"/>
      <c r="H216" s="3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32"/>
      <c r="B217" s="32"/>
      <c r="C217" s="6"/>
      <c r="D217" s="6"/>
      <c r="E217" s="6"/>
      <c r="F217" s="6"/>
      <c r="G217" s="32"/>
      <c r="H217" s="3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32"/>
      <c r="B218" s="32"/>
      <c r="C218" s="6"/>
      <c r="D218" s="6"/>
      <c r="E218" s="6"/>
      <c r="F218" s="6"/>
      <c r="G218" s="32"/>
      <c r="H218" s="3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32"/>
      <c r="B219" s="32"/>
      <c r="C219" s="6"/>
      <c r="D219" s="6"/>
      <c r="E219" s="6"/>
      <c r="F219" s="6"/>
      <c r="G219" s="32"/>
      <c r="H219" s="3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32"/>
      <c r="B220" s="32"/>
      <c r="C220" s="6"/>
      <c r="D220" s="6"/>
      <c r="E220" s="6"/>
      <c r="F220" s="6"/>
      <c r="G220" s="32"/>
      <c r="H220" s="3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32"/>
      <c r="B221" s="32"/>
      <c r="C221" s="6"/>
      <c r="D221" s="6"/>
      <c r="E221" s="6"/>
      <c r="F221" s="6"/>
      <c r="G221" s="32"/>
      <c r="H221" s="3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32"/>
      <c r="B222" s="32"/>
      <c r="C222" s="6"/>
      <c r="D222" s="6"/>
      <c r="E222" s="6"/>
      <c r="F222" s="6"/>
      <c r="G222" s="32"/>
      <c r="H222" s="3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32"/>
      <c r="B223" s="32"/>
      <c r="C223" s="6"/>
      <c r="D223" s="6"/>
      <c r="E223" s="6"/>
      <c r="F223" s="6"/>
      <c r="G223" s="32"/>
      <c r="H223" s="3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32"/>
      <c r="B224" s="32"/>
      <c r="C224" s="6"/>
      <c r="D224" s="6"/>
      <c r="E224" s="6"/>
      <c r="F224" s="6"/>
      <c r="G224" s="32"/>
      <c r="H224" s="3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32"/>
      <c r="B225" s="32"/>
      <c r="C225" s="6"/>
      <c r="D225" s="6"/>
      <c r="E225" s="6"/>
      <c r="F225" s="6"/>
      <c r="G225" s="32"/>
      <c r="H225" s="3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32"/>
      <c r="B226" s="32"/>
      <c r="C226" s="6"/>
      <c r="D226" s="6"/>
      <c r="E226" s="6"/>
      <c r="F226" s="6"/>
      <c r="G226" s="32"/>
      <c r="H226" s="3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32"/>
      <c r="B227" s="32"/>
      <c r="C227" s="6"/>
      <c r="D227" s="6"/>
      <c r="E227" s="6"/>
      <c r="F227" s="6"/>
      <c r="G227" s="32"/>
      <c r="H227" s="3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32"/>
      <c r="B228" s="32"/>
      <c r="C228" s="6"/>
      <c r="D228" s="6"/>
      <c r="E228" s="6"/>
      <c r="F228" s="6"/>
      <c r="G228" s="32"/>
      <c r="H228" s="3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32"/>
      <c r="B229" s="32"/>
      <c r="C229" s="6"/>
      <c r="D229" s="6"/>
      <c r="E229" s="6"/>
      <c r="F229" s="6"/>
      <c r="G229" s="32"/>
      <c r="H229" s="3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32"/>
      <c r="B230" s="32"/>
      <c r="C230" s="6"/>
      <c r="D230" s="6"/>
      <c r="E230" s="6"/>
      <c r="F230" s="6"/>
      <c r="G230" s="32"/>
      <c r="H230" s="3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32"/>
      <c r="B231" s="32"/>
      <c r="C231" s="6"/>
      <c r="D231" s="6"/>
      <c r="E231" s="6"/>
      <c r="F231" s="6"/>
      <c r="G231" s="32"/>
      <c r="H231" s="3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32"/>
      <c r="B232" s="32"/>
      <c r="C232" s="6"/>
      <c r="D232" s="6"/>
      <c r="E232" s="6"/>
      <c r="F232" s="6"/>
      <c r="G232" s="32"/>
      <c r="H232" s="3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32"/>
      <c r="B233" s="32"/>
      <c r="C233" s="6"/>
      <c r="D233" s="6"/>
      <c r="E233" s="6"/>
      <c r="F233" s="6"/>
      <c r="G233" s="32"/>
      <c r="H233" s="3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32"/>
      <c r="B234" s="32"/>
      <c r="C234" s="6"/>
      <c r="D234" s="6"/>
      <c r="E234" s="6"/>
      <c r="F234" s="6"/>
      <c r="G234" s="32"/>
      <c r="H234" s="3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32"/>
      <c r="B235" s="32"/>
      <c r="C235" s="6"/>
      <c r="D235" s="6"/>
      <c r="E235" s="6"/>
      <c r="F235" s="6"/>
      <c r="G235" s="32"/>
      <c r="H235" s="3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32"/>
      <c r="B236" s="32"/>
      <c r="C236" s="6"/>
      <c r="D236" s="6"/>
      <c r="E236" s="6"/>
      <c r="F236" s="6"/>
      <c r="G236" s="32"/>
      <c r="H236" s="3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4">
    <mergeCell ref="A1:B1"/>
    <mergeCell ref="D1:E1"/>
    <mergeCell ref="G1:H1"/>
    <mergeCell ref="J1:K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5"/>
  <sheetViews>
    <sheetView workbookViewId="0" topLeftCell="A1">
      <selection activeCell="A1" sqref="A1"/>
    </sheetView>
  </sheetViews>
  <sheetFormatPr defaultColWidth="13.7109375" defaultRowHeight="15" customHeight="1"/>
  <cols>
    <col min="1" max="4" width="0" style="1" hidden="1" customWidth="1"/>
    <col min="5" max="5" width="3.57421875" style="1" customWidth="1"/>
    <col min="6" max="6" width="10.00390625" style="1" customWidth="1"/>
    <col min="7" max="7" width="27.28125" style="1" customWidth="1"/>
    <col min="8" max="8" width="20.28125" style="1" customWidth="1"/>
    <col min="9" max="9" width="11.140625" style="1" customWidth="1"/>
    <col min="10" max="10" width="8.140625" style="1" customWidth="1"/>
    <col min="11" max="11" width="10.00390625" style="1" customWidth="1"/>
    <col min="12" max="14" width="0" style="1" hidden="1" customWidth="1"/>
    <col min="15" max="15" width="1.7109375" style="1" customWidth="1"/>
    <col min="16" max="16" width="19.00390625" style="1" customWidth="1"/>
    <col min="17" max="17" width="25.28125" style="1" customWidth="1"/>
    <col min="18" max="18" width="23.421875" style="1" customWidth="1"/>
    <col min="19" max="19" width="10.7109375" style="1" customWidth="1"/>
    <col min="20" max="20" width="11.57421875" style="1" customWidth="1"/>
    <col min="21" max="22" width="14.140625" style="1" customWidth="1"/>
    <col min="23" max="24" width="0" style="1" hidden="1" customWidth="1"/>
    <col min="25" max="26" width="13.140625" style="1" customWidth="1"/>
    <col min="27" max="16384" width="14.57421875" style="1" customWidth="1"/>
  </cols>
  <sheetData>
    <row r="1" spans="1:25" ht="12.75">
      <c r="A1" s="7" t="s">
        <v>4</v>
      </c>
      <c r="B1" s="8"/>
      <c r="C1" s="33"/>
      <c r="D1" s="5"/>
      <c r="E1" s="32"/>
      <c r="F1" s="34" t="s">
        <v>166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5"/>
      <c r="V1" s="35"/>
      <c r="W1" s="32"/>
      <c r="X1" s="32"/>
      <c r="Y1" s="32"/>
    </row>
    <row r="2" spans="1:25" ht="12.75">
      <c r="A2" s="9" t="s">
        <v>5</v>
      </c>
      <c r="B2" s="10" t="s">
        <v>6</v>
      </c>
      <c r="C2" s="5" t="str">
        <f aca="true" t="shared" si="0" ref="C2:C209">A2</f>
        <v>David Bitzer</v>
      </c>
      <c r="D2" s="5"/>
      <c r="E2" s="32"/>
      <c r="F2" s="36"/>
      <c r="G2" s="37" t="str">
        <f>IF(ISERROR(VLOOKUP(G3,$L$2:$M$30,2,0)),VLOOKUP("at "&amp;G3,$L$2:$M$30,2,0),VLOOKUP(G3,$L$2:$M$30,2,0))</f>
        <v>BADASS SNAP</v>
      </c>
      <c r="H2" s="37"/>
      <c r="I2" s="38"/>
      <c r="J2" s="32"/>
      <c r="K2" s="32"/>
      <c r="L2" s="39" t="s">
        <v>167</v>
      </c>
      <c r="M2" s="39" t="s">
        <v>168</v>
      </c>
      <c r="N2" s="32"/>
      <c r="O2" s="32"/>
      <c r="P2" s="40" t="s">
        <v>169</v>
      </c>
      <c r="U2" s="35"/>
      <c r="V2" s="35"/>
      <c r="W2" s="32"/>
      <c r="X2" s="32"/>
      <c r="Y2" s="32"/>
    </row>
    <row r="3" spans="1:24" ht="12.75">
      <c r="A3" s="9" t="s">
        <v>13</v>
      </c>
      <c r="B3" s="10" t="s">
        <v>14</v>
      </c>
      <c r="C3" s="5" t="str">
        <f t="shared" si="0"/>
        <v>Frank Balog</v>
      </c>
      <c r="D3" s="5"/>
      <c r="E3" s="32"/>
      <c r="F3" s="41" t="s">
        <v>170</v>
      </c>
      <c r="G3" s="42" t="s">
        <v>5</v>
      </c>
      <c r="H3" s="5" t="str">
        <f>"at "&amp;G3</f>
        <v>at David Bitzer</v>
      </c>
      <c r="I3" s="43"/>
      <c r="J3" s="32"/>
      <c r="K3" s="32"/>
      <c r="L3" s="39" t="s">
        <v>127</v>
      </c>
      <c r="M3" s="39" t="s">
        <v>171</v>
      </c>
      <c r="N3" s="44" t="s">
        <v>5</v>
      </c>
      <c r="O3" s="32"/>
      <c r="P3" s="45" t="s">
        <v>172</v>
      </c>
      <c r="Q3" s="45" t="s">
        <v>173</v>
      </c>
      <c r="R3" s="45" t="s">
        <v>174</v>
      </c>
      <c r="S3" s="45" t="s">
        <v>175</v>
      </c>
      <c r="T3" s="45" t="s">
        <v>176</v>
      </c>
      <c r="U3" s="35"/>
      <c r="W3" s="32"/>
      <c r="X3" s="32"/>
    </row>
    <row r="4" spans="1:25" ht="12.75">
      <c r="A4" s="9" t="s">
        <v>21</v>
      </c>
      <c r="B4" s="10" t="s">
        <v>22</v>
      </c>
      <c r="C4" s="5" t="str">
        <f t="shared" si="0"/>
        <v>John Balog</v>
      </c>
      <c r="D4" s="5"/>
      <c r="E4" s="32"/>
      <c r="F4" s="46" t="s">
        <v>177</v>
      </c>
      <c r="G4" s="46" t="s">
        <v>173</v>
      </c>
      <c r="H4" s="47" t="s">
        <v>178</v>
      </c>
      <c r="I4" s="48" t="s">
        <v>179</v>
      </c>
      <c r="J4" s="48" t="s">
        <v>169</v>
      </c>
      <c r="K4" s="48" t="s">
        <v>180</v>
      </c>
      <c r="L4" s="39" t="s">
        <v>79</v>
      </c>
      <c r="M4" s="39" t="s">
        <v>171</v>
      </c>
      <c r="N4" s="44" t="s">
        <v>13</v>
      </c>
      <c r="O4" s="32"/>
      <c r="P4" s="44" t="s">
        <v>9</v>
      </c>
      <c r="Q4" s="44" t="s">
        <v>5</v>
      </c>
      <c r="R4" s="44" t="s">
        <v>181</v>
      </c>
      <c r="S4" s="44" t="s">
        <v>169</v>
      </c>
      <c r="T4" s="44" t="s">
        <v>182</v>
      </c>
      <c r="U4" s="35"/>
      <c r="W4" s="44" t="s">
        <v>5</v>
      </c>
      <c r="X4" s="44" t="s">
        <v>9</v>
      </c>
      <c r="Y4" s="32"/>
    </row>
    <row r="5" spans="1:25" ht="12.75">
      <c r="A5" s="9" t="s">
        <v>29</v>
      </c>
      <c r="B5" s="10" t="s">
        <v>30</v>
      </c>
      <c r="C5" s="5" t="str">
        <f t="shared" si="0"/>
        <v>Mike Petrasek</v>
      </c>
      <c r="D5" s="5"/>
      <c r="E5" s="32"/>
      <c r="F5" s="49" t="s">
        <v>183</v>
      </c>
      <c r="G5" s="50" t="str">
        <f>IF(ISERROR(VLOOKUP(G3,A2:B11,2,0)),VLOOKUP(H3,B2:C11,2,0),VLOOKUP(G3,A2:B11,2,0))</f>
        <v>at Steve Wloch</v>
      </c>
      <c r="H5" s="51" t="str">
        <f aca="true" t="shared" si="1" ref="H5:H21">IF(ISERROR(VLOOKUP(G5,$L$2:$M$30,2,0)),VLOOKUP("at "&amp;G5,$L$2:$M$30,2,0),VLOOKUP(G5,$L$2:$M$30,2,0))</f>
        <v>BADASS SNAP</v>
      </c>
      <c r="I5" s="50" t="str">
        <f aca="true" t="shared" si="2" ref="I5:I21">IF($G$2=$H5,"YES"," ")</f>
        <v>YES</v>
      </c>
      <c r="J5" s="52">
        <f aca="true" t="shared" si="3" ref="J5:J21">SUM(LEN(H5)-LEN(SUBSTITUTE(H5,"BADASS","")))/LEN("BADASS")</f>
        <v>1</v>
      </c>
      <c r="K5" s="50">
        <f aca="true" t="shared" si="4" ref="K5:K21">SUM(LEN(H5)-LEN(SUBSTITUTE(H5,"BADGUY","")))/LEN("BADGUY")</f>
        <v>0</v>
      </c>
      <c r="L5" s="39" t="s">
        <v>6</v>
      </c>
      <c r="M5" s="39" t="s">
        <v>171</v>
      </c>
      <c r="N5" s="44" t="s">
        <v>78</v>
      </c>
      <c r="O5" s="32"/>
      <c r="P5" s="44" t="s">
        <v>17</v>
      </c>
      <c r="Q5" s="44" t="s">
        <v>13</v>
      </c>
      <c r="R5" s="44" t="s">
        <v>181</v>
      </c>
      <c r="S5" s="44" t="s">
        <v>169</v>
      </c>
      <c r="T5" s="44" t="s">
        <v>182</v>
      </c>
      <c r="U5" s="35"/>
      <c r="W5" s="44" t="s">
        <v>13</v>
      </c>
      <c r="X5" s="44" t="s">
        <v>17</v>
      </c>
      <c r="Y5" s="32"/>
    </row>
    <row r="6" spans="1:25" ht="12.75">
      <c r="A6" s="9" t="s">
        <v>37</v>
      </c>
      <c r="B6" s="10" t="s">
        <v>38</v>
      </c>
      <c r="C6" s="5" t="str">
        <f t="shared" si="0"/>
        <v>Anthony Ricci</v>
      </c>
      <c r="D6" s="5"/>
      <c r="E6" s="32"/>
      <c r="F6" s="49" t="s">
        <v>184</v>
      </c>
      <c r="G6" s="50" t="str">
        <f>IF(ISERROR(VLOOKUP(G3,A13:B22,2,0)),VLOOKUP(H3,B13:C22,2,0),VLOOKUP(G3,A13:B22,2,0))</f>
        <v>at John Balog</v>
      </c>
      <c r="H6" s="51" t="str">
        <f t="shared" si="1"/>
        <v>BADASS CRACKLE</v>
      </c>
      <c r="I6" s="50" t="str">
        <f t="shared" si="2"/>
        <v> </v>
      </c>
      <c r="J6" s="52">
        <f t="shared" si="3"/>
        <v>1</v>
      </c>
      <c r="K6" s="50">
        <f t="shared" si="4"/>
        <v>0</v>
      </c>
      <c r="L6" s="39" t="s">
        <v>86</v>
      </c>
      <c r="M6" s="39" t="s">
        <v>185</v>
      </c>
      <c r="N6" s="53" t="s">
        <v>21</v>
      </c>
      <c r="O6" s="32"/>
      <c r="P6" s="44" t="s">
        <v>82</v>
      </c>
      <c r="Q6" s="44" t="s">
        <v>78</v>
      </c>
      <c r="R6" s="44" t="s">
        <v>186</v>
      </c>
      <c r="S6" s="44" t="s">
        <v>169</v>
      </c>
      <c r="T6" s="44" t="s">
        <v>182</v>
      </c>
      <c r="U6" s="35"/>
      <c r="W6" s="44" t="s">
        <v>78</v>
      </c>
      <c r="X6" s="44" t="s">
        <v>82</v>
      </c>
      <c r="Y6" s="32"/>
    </row>
    <row r="7" spans="1:25" ht="12.75">
      <c r="A7" s="9" t="s">
        <v>45</v>
      </c>
      <c r="B7" s="10" t="s">
        <v>46</v>
      </c>
      <c r="C7" s="5" t="str">
        <f t="shared" si="0"/>
        <v>Michael Peyton Goldenstein</v>
      </c>
      <c r="D7" s="5"/>
      <c r="E7" s="32"/>
      <c r="F7" s="49" t="s">
        <v>187</v>
      </c>
      <c r="G7" s="50" t="str">
        <f>IF(ISERROR(VLOOKUP(G3,A24:B33,2,0)),VLOOKUP(H3,B24:C33,2,0),VLOOKUP(G3,A24:B33,2,0))</f>
        <v>Frank Balog</v>
      </c>
      <c r="H7" s="51" t="str">
        <f t="shared" si="1"/>
        <v>BADASS SNAP</v>
      </c>
      <c r="I7" s="50" t="str">
        <f t="shared" si="2"/>
        <v>YES</v>
      </c>
      <c r="J7" s="52">
        <f t="shared" si="3"/>
        <v>1</v>
      </c>
      <c r="K7" s="50">
        <f t="shared" si="4"/>
        <v>0</v>
      </c>
      <c r="L7" s="39" t="s">
        <v>14</v>
      </c>
      <c r="M7" s="39" t="s">
        <v>185</v>
      </c>
      <c r="N7" s="53" t="s">
        <v>131</v>
      </c>
      <c r="O7" s="32"/>
      <c r="P7" s="53" t="s">
        <v>25</v>
      </c>
      <c r="Q7" s="53" t="s">
        <v>21</v>
      </c>
      <c r="R7" s="53" t="s">
        <v>181</v>
      </c>
      <c r="S7" s="53" t="s">
        <v>169</v>
      </c>
      <c r="T7" s="53" t="s">
        <v>188</v>
      </c>
      <c r="U7" s="35"/>
      <c r="W7" s="53" t="s">
        <v>21</v>
      </c>
      <c r="X7" s="53" t="s">
        <v>25</v>
      </c>
      <c r="Y7" s="32"/>
    </row>
    <row r="8" spans="1:25" ht="12.75">
      <c r="A8" s="9" t="s">
        <v>53</v>
      </c>
      <c r="B8" s="10" t="s">
        <v>54</v>
      </c>
      <c r="C8" s="5" t="str">
        <f t="shared" si="0"/>
        <v>Bobby Lesher</v>
      </c>
      <c r="D8" s="5"/>
      <c r="E8" s="32"/>
      <c r="F8" s="49" t="s">
        <v>189</v>
      </c>
      <c r="G8" s="50" t="str">
        <f>IF(ISERROR(VLOOKUP(G3,A35:B44,2,0)),VLOOKUP(H3,B35:C44,2,0),VLOOKUP(G3,A35:B44,2,0))</f>
        <v>Bobby Lesher</v>
      </c>
      <c r="H8" s="51" t="str">
        <f t="shared" si="1"/>
        <v>BADGUY SNAP</v>
      </c>
      <c r="I8" s="50" t="str">
        <f t="shared" si="2"/>
        <v> </v>
      </c>
      <c r="J8" s="52">
        <f t="shared" si="3"/>
        <v>0</v>
      </c>
      <c r="K8" s="50">
        <f t="shared" si="4"/>
        <v>1</v>
      </c>
      <c r="L8" s="39" t="s">
        <v>22</v>
      </c>
      <c r="M8" s="39" t="s">
        <v>185</v>
      </c>
      <c r="N8" s="53" t="s">
        <v>90</v>
      </c>
      <c r="O8" s="32"/>
      <c r="P8" s="53" t="s">
        <v>133</v>
      </c>
      <c r="Q8" s="53" t="s">
        <v>131</v>
      </c>
      <c r="R8" s="53" t="s">
        <v>186</v>
      </c>
      <c r="S8" s="53" t="s">
        <v>169</v>
      </c>
      <c r="T8" s="53" t="s">
        <v>188</v>
      </c>
      <c r="U8" s="35"/>
      <c r="W8" s="53" t="s">
        <v>131</v>
      </c>
      <c r="X8" s="53" t="s">
        <v>133</v>
      </c>
      <c r="Y8" s="32"/>
    </row>
    <row r="9" spans="1:25" ht="12.75">
      <c r="A9" s="9" t="s">
        <v>61</v>
      </c>
      <c r="B9" s="10" t="s">
        <v>62</v>
      </c>
      <c r="C9" s="5" t="str">
        <f t="shared" si="0"/>
        <v>Jon Prior</v>
      </c>
      <c r="D9" s="5"/>
      <c r="E9" s="32"/>
      <c r="F9" s="49" t="s">
        <v>190</v>
      </c>
      <c r="G9" s="50" t="str">
        <f>IF(ISERROR(VLOOKUP(G3,A46:B55,2,0)),VLOOKUP(H3,B46:C55,2,0),VLOOKUP(G3,A46:B55,2,0))</f>
        <v>at Craig Hileman</v>
      </c>
      <c r="H9" s="51" t="str">
        <f t="shared" si="1"/>
        <v>BADASS POP</v>
      </c>
      <c r="I9" s="50" t="str">
        <f t="shared" si="2"/>
        <v> </v>
      </c>
      <c r="J9" s="52">
        <f t="shared" si="3"/>
        <v>1</v>
      </c>
      <c r="K9" s="50">
        <f t="shared" si="4"/>
        <v>0</v>
      </c>
      <c r="L9" s="39" t="s">
        <v>94</v>
      </c>
      <c r="M9" s="39" t="s">
        <v>191</v>
      </c>
      <c r="N9" s="44" t="s">
        <v>37</v>
      </c>
      <c r="O9" s="32"/>
      <c r="P9" s="53" t="s">
        <v>92</v>
      </c>
      <c r="Q9" s="53" t="s">
        <v>90</v>
      </c>
      <c r="R9" s="53" t="s">
        <v>181</v>
      </c>
      <c r="S9" s="53" t="s">
        <v>169</v>
      </c>
      <c r="T9" s="53" t="s">
        <v>188</v>
      </c>
      <c r="U9" s="35"/>
      <c r="W9" s="53" t="s">
        <v>90</v>
      </c>
      <c r="X9" s="53" t="s">
        <v>92</v>
      </c>
      <c r="Y9" s="32"/>
    </row>
    <row r="10" spans="1:25" ht="12.75">
      <c r="A10" s="9" t="s">
        <v>69</v>
      </c>
      <c r="B10" s="10" t="s">
        <v>70</v>
      </c>
      <c r="C10" s="5" t="str">
        <f t="shared" si="0"/>
        <v>Matt Bodenheimer</v>
      </c>
      <c r="D10" s="5"/>
      <c r="E10" s="32"/>
      <c r="F10" s="49" t="s">
        <v>192</v>
      </c>
      <c r="G10" s="50" t="str">
        <f>IF(ISERROR(VLOOKUP(G3,A57:B66,2,0)),VLOOKUP(H3,B57:C66,2,0),VLOOKUP(G3,A57:B66,2,0))</f>
        <v>Juan Cruz Rodriguez</v>
      </c>
      <c r="H10" s="51" t="str">
        <f t="shared" si="1"/>
        <v>BADASS POP</v>
      </c>
      <c r="I10" s="50" t="str">
        <f t="shared" si="2"/>
        <v> </v>
      </c>
      <c r="J10" s="52">
        <f t="shared" si="3"/>
        <v>1</v>
      </c>
      <c r="K10" s="50">
        <f t="shared" si="4"/>
        <v>0</v>
      </c>
      <c r="L10" s="39" t="s">
        <v>30</v>
      </c>
      <c r="M10" s="39" t="s">
        <v>191</v>
      </c>
      <c r="N10" s="44" t="s">
        <v>135</v>
      </c>
      <c r="O10" s="32"/>
      <c r="P10" s="44" t="s">
        <v>41</v>
      </c>
      <c r="Q10" s="44" t="s">
        <v>37</v>
      </c>
      <c r="R10" s="44" t="s">
        <v>186</v>
      </c>
      <c r="S10" s="44" t="s">
        <v>169</v>
      </c>
      <c r="T10" s="44" t="s">
        <v>193</v>
      </c>
      <c r="U10" s="35"/>
      <c r="W10" s="44" t="s">
        <v>37</v>
      </c>
      <c r="X10" s="44" t="s">
        <v>41</v>
      </c>
      <c r="Y10" s="32"/>
    </row>
    <row r="11" spans="1:25" ht="12.75">
      <c r="A11" s="19"/>
      <c r="B11" s="20"/>
      <c r="C11" s="5">
        <f t="shared" si="0"/>
        <v>0</v>
      </c>
      <c r="D11" s="5"/>
      <c r="E11" s="32"/>
      <c r="F11" s="49" t="s">
        <v>194</v>
      </c>
      <c r="G11" s="50" t="str">
        <f>IF(ISERROR(VLOOKUP(G3,A68:B80,2,0)),VLOOKUP(H3,B68:C80,2,0),VLOOKUP(G3,A68:B80,2,0))</f>
        <v>at Steve Wloch</v>
      </c>
      <c r="H11" s="51" t="str">
        <f t="shared" si="1"/>
        <v>BADASS SNAP</v>
      </c>
      <c r="I11" s="50" t="str">
        <f t="shared" si="2"/>
        <v>YES</v>
      </c>
      <c r="J11" s="52">
        <f t="shared" si="3"/>
        <v>1</v>
      </c>
      <c r="K11" s="50">
        <f t="shared" si="4"/>
        <v>0</v>
      </c>
      <c r="L11" s="39" t="s">
        <v>38</v>
      </c>
      <c r="M11" s="39" t="s">
        <v>191</v>
      </c>
      <c r="N11" s="44" t="s">
        <v>98</v>
      </c>
      <c r="O11" s="32"/>
      <c r="P11" s="44" t="s">
        <v>137</v>
      </c>
      <c r="Q11" s="44" t="s">
        <v>135</v>
      </c>
      <c r="R11" s="44" t="s">
        <v>186</v>
      </c>
      <c r="S11" s="44" t="s">
        <v>169</v>
      </c>
      <c r="T11" s="44" t="s">
        <v>193</v>
      </c>
      <c r="U11" s="35"/>
      <c r="W11" s="44" t="s">
        <v>135</v>
      </c>
      <c r="X11" s="44" t="s">
        <v>137</v>
      </c>
      <c r="Y11" s="32"/>
    </row>
    <row r="12" spans="1:25" ht="12.75">
      <c r="A12" s="21" t="s">
        <v>77</v>
      </c>
      <c r="B12" s="22"/>
      <c r="C12" s="5" t="str">
        <f t="shared" si="0"/>
        <v>WEEK 2 </v>
      </c>
      <c r="D12" s="5"/>
      <c r="E12" s="32"/>
      <c r="F12" s="49" t="s">
        <v>195</v>
      </c>
      <c r="G12" s="50" t="str">
        <f>IF(ISERROR(VLOOKUP(G3,A82:B94,2,0)),VLOOKUP(H3,B82:C94,2,0),VLOOKUP(G3,A82:B94,2,0))</f>
        <v>Frank Balog</v>
      </c>
      <c r="H12" s="51" t="str">
        <f t="shared" si="1"/>
        <v>BADASS SNAP</v>
      </c>
      <c r="I12" s="50" t="str">
        <f t="shared" si="2"/>
        <v>YES</v>
      </c>
      <c r="J12" s="52">
        <f t="shared" si="3"/>
        <v>1</v>
      </c>
      <c r="K12" s="50">
        <f t="shared" si="4"/>
        <v>0</v>
      </c>
      <c r="L12" s="39" t="s">
        <v>102</v>
      </c>
      <c r="M12" s="39" t="s">
        <v>196</v>
      </c>
      <c r="N12" s="44" t="s">
        <v>53</v>
      </c>
      <c r="O12" s="32"/>
      <c r="P12" s="44" t="s">
        <v>100</v>
      </c>
      <c r="Q12" s="44" t="s">
        <v>98</v>
      </c>
      <c r="R12" s="44" t="s">
        <v>186</v>
      </c>
      <c r="S12" s="44" t="s">
        <v>169</v>
      </c>
      <c r="T12" s="44" t="s">
        <v>193</v>
      </c>
      <c r="U12" s="35"/>
      <c r="W12" s="44" t="s">
        <v>98</v>
      </c>
      <c r="X12" s="44" t="s">
        <v>100</v>
      </c>
      <c r="Y12" s="32"/>
    </row>
    <row r="13" spans="1:25" ht="12.75">
      <c r="A13" s="9" t="s">
        <v>78</v>
      </c>
      <c r="B13" s="10" t="s">
        <v>79</v>
      </c>
      <c r="C13" s="5" t="str">
        <f t="shared" si="0"/>
        <v>Steve Wloch</v>
      </c>
      <c r="D13" s="5"/>
      <c r="E13" s="32"/>
      <c r="F13" s="49" t="s">
        <v>197</v>
      </c>
      <c r="G13" s="50" t="str">
        <f>IF(ISERROR(VLOOKUP(G3,A96:B108,2,0)),VLOOKUP(H3,B96:C108,2,0),VLOOKUP(G3,A96:B108,2,0))</f>
        <v>BYE</v>
      </c>
      <c r="H13" s="51" t="str">
        <f t="shared" si="1"/>
        <v>bye week</v>
      </c>
      <c r="I13" s="50" t="str">
        <f t="shared" si="2"/>
        <v> </v>
      </c>
      <c r="J13" s="52">
        <f t="shared" si="3"/>
        <v>0</v>
      </c>
      <c r="K13" s="50">
        <f t="shared" si="4"/>
        <v>0</v>
      </c>
      <c r="L13" s="39" t="s">
        <v>46</v>
      </c>
      <c r="M13" s="39" t="s">
        <v>196</v>
      </c>
      <c r="N13" s="44" t="s">
        <v>139</v>
      </c>
      <c r="O13" s="32"/>
      <c r="U13" s="35"/>
      <c r="W13" s="44" t="s">
        <v>53</v>
      </c>
      <c r="X13" s="44" t="s">
        <v>57</v>
      </c>
      <c r="Y13" s="32"/>
    </row>
    <row r="14" spans="1:25" ht="12.75">
      <c r="A14" s="9" t="s">
        <v>5</v>
      </c>
      <c r="B14" s="10" t="s">
        <v>86</v>
      </c>
      <c r="C14" s="5" t="str">
        <f t="shared" si="0"/>
        <v>David Bitzer</v>
      </c>
      <c r="D14" s="5"/>
      <c r="E14" s="32"/>
      <c r="F14" s="49" t="s">
        <v>198</v>
      </c>
      <c r="G14" s="50" t="str">
        <f>IF(ISERROR(VLOOKUP(G3,A110:B119,2,0)),VLOOKUP(H3,B110:C119,2,0),VLOOKUP(G3,A110:B119,2,0))</f>
        <v>at Mike Petrasek</v>
      </c>
      <c r="H14" s="51" t="str">
        <f t="shared" si="1"/>
        <v>BADGUY POP</v>
      </c>
      <c r="I14" s="50" t="str">
        <f t="shared" si="2"/>
        <v> </v>
      </c>
      <c r="J14" s="52">
        <f t="shared" si="3"/>
        <v>0</v>
      </c>
      <c r="K14" s="50">
        <f t="shared" si="4"/>
        <v>1</v>
      </c>
      <c r="L14" s="39" t="s">
        <v>54</v>
      </c>
      <c r="M14" s="39" t="s">
        <v>196</v>
      </c>
      <c r="N14" s="44" t="s">
        <v>106</v>
      </c>
      <c r="O14" s="32"/>
      <c r="P14" s="40" t="s">
        <v>180</v>
      </c>
      <c r="U14" s="35"/>
      <c r="W14" s="44" t="s">
        <v>139</v>
      </c>
      <c r="X14" s="44" t="s">
        <v>141</v>
      </c>
      <c r="Y14" s="32"/>
    </row>
    <row r="15" spans="1:25" ht="12.75">
      <c r="A15" s="9" t="s">
        <v>90</v>
      </c>
      <c r="B15" s="10" t="s">
        <v>14</v>
      </c>
      <c r="C15" s="5" t="str">
        <f t="shared" si="0"/>
        <v>Seth McKee</v>
      </c>
      <c r="D15" s="5"/>
      <c r="E15" s="32"/>
      <c r="F15" s="49" t="s">
        <v>199</v>
      </c>
      <c r="G15" s="50" t="str">
        <f>IF(ISERROR(VLOOKUP(G3,A121:B130,2,0)),VLOOKUP(H3,B121:C130,2,0),VLOOKUP(G3,A121:B130,2,0))</f>
        <v>Tim Henriques</v>
      </c>
      <c r="H15" s="51" t="str">
        <f t="shared" si="1"/>
        <v>BADGUY CRACKLE</v>
      </c>
      <c r="I15" s="50" t="str">
        <f t="shared" si="2"/>
        <v> </v>
      </c>
      <c r="J15" s="52">
        <f t="shared" si="3"/>
        <v>0</v>
      </c>
      <c r="K15" s="50">
        <f t="shared" si="4"/>
        <v>1</v>
      </c>
      <c r="L15" s="39" t="s">
        <v>143</v>
      </c>
      <c r="M15" s="39" t="s">
        <v>200</v>
      </c>
      <c r="N15" s="53" t="s">
        <v>61</v>
      </c>
      <c r="O15" s="32"/>
      <c r="P15" s="45" t="s">
        <v>172</v>
      </c>
      <c r="Q15" s="45" t="s">
        <v>173</v>
      </c>
      <c r="R15" s="45" t="s">
        <v>174</v>
      </c>
      <c r="S15" s="45" t="s">
        <v>175</v>
      </c>
      <c r="T15" s="45" t="s">
        <v>176</v>
      </c>
      <c r="U15" s="35"/>
      <c r="W15" s="44" t="s">
        <v>106</v>
      </c>
      <c r="X15" s="44" t="s">
        <v>108</v>
      </c>
      <c r="Y15" s="32"/>
    </row>
    <row r="16" spans="1:25" ht="12.75">
      <c r="A16" s="9" t="s">
        <v>69</v>
      </c>
      <c r="B16" s="10" t="s">
        <v>94</v>
      </c>
      <c r="C16" s="5" t="str">
        <f t="shared" si="0"/>
        <v>Matt Bodenheimer</v>
      </c>
      <c r="D16" s="5"/>
      <c r="E16" s="32"/>
      <c r="F16" s="49" t="s">
        <v>201</v>
      </c>
      <c r="G16" s="50" t="str">
        <f>IF(ISERROR(VLOOKUP(G3,A132:B141,2,0)),VLOOKUP(H3,B132:C141,2,0),VLOOKUP(G3,A132:B141,2,0))</f>
        <v>Seth McKee</v>
      </c>
      <c r="H16" s="51" t="str">
        <f t="shared" si="1"/>
        <v>BADASS CRACKLE</v>
      </c>
      <c r="I16" s="50" t="str">
        <f t="shared" si="2"/>
        <v> </v>
      </c>
      <c r="J16" s="52">
        <f t="shared" si="3"/>
        <v>1</v>
      </c>
      <c r="K16" s="50">
        <f t="shared" si="4"/>
        <v>0</v>
      </c>
      <c r="L16" s="39" t="s">
        <v>111</v>
      </c>
      <c r="M16" s="39" t="s">
        <v>200</v>
      </c>
      <c r="N16" s="53" t="s">
        <v>45</v>
      </c>
      <c r="O16" s="32"/>
      <c r="P16" s="44" t="s">
        <v>57</v>
      </c>
      <c r="Q16" s="44" t="s">
        <v>53</v>
      </c>
      <c r="R16" s="44" t="s">
        <v>186</v>
      </c>
      <c r="S16" s="44" t="s">
        <v>180</v>
      </c>
      <c r="T16" s="44" t="s">
        <v>182</v>
      </c>
      <c r="U16" s="35"/>
      <c r="W16" s="53" t="s">
        <v>61</v>
      </c>
      <c r="X16" s="53" t="s">
        <v>65</v>
      </c>
      <c r="Y16" s="32"/>
    </row>
    <row r="17" spans="1:25" ht="12.75">
      <c r="A17" s="9" t="s">
        <v>98</v>
      </c>
      <c r="B17" s="10" t="s">
        <v>30</v>
      </c>
      <c r="C17" s="5" t="str">
        <f t="shared" si="0"/>
        <v>Juan Cruz Rodriguez</v>
      </c>
      <c r="D17" s="5"/>
      <c r="E17" s="32"/>
      <c r="F17" s="49" t="s">
        <v>202</v>
      </c>
      <c r="G17" s="50" t="str">
        <f>IF(ISERROR(VLOOKUP(G3,A143:B152,2,0)),VLOOKUP(H3,B143:C152,2,0),VLOOKUP(G3,A143:B152,2,0))</f>
        <v>at Jon Prior</v>
      </c>
      <c r="H17" s="51" t="str">
        <f t="shared" si="1"/>
        <v>BADGUY CRACKLE</v>
      </c>
      <c r="I17" s="50" t="str">
        <f t="shared" si="2"/>
        <v> </v>
      </c>
      <c r="J17" s="52">
        <f t="shared" si="3"/>
        <v>0</v>
      </c>
      <c r="K17" s="50">
        <f t="shared" si="4"/>
        <v>1</v>
      </c>
      <c r="L17" s="39" t="s">
        <v>62</v>
      </c>
      <c r="M17" s="39" t="s">
        <v>200</v>
      </c>
      <c r="N17" s="53" t="s">
        <v>110</v>
      </c>
      <c r="O17" s="32"/>
      <c r="P17" s="44" t="s">
        <v>141</v>
      </c>
      <c r="Q17" s="44" t="s">
        <v>139</v>
      </c>
      <c r="R17" s="44" t="s">
        <v>186</v>
      </c>
      <c r="S17" s="44" t="s">
        <v>180</v>
      </c>
      <c r="T17" s="44" t="s">
        <v>182</v>
      </c>
      <c r="U17" s="35"/>
      <c r="W17" s="53" t="s">
        <v>45</v>
      </c>
      <c r="X17" s="53" t="s">
        <v>49</v>
      </c>
      <c r="Y17" s="32"/>
    </row>
    <row r="18" spans="1:25" ht="12.75">
      <c r="A18" s="9" t="s">
        <v>61</v>
      </c>
      <c r="B18" s="10" t="s">
        <v>102</v>
      </c>
      <c r="C18" s="5" t="str">
        <f t="shared" si="0"/>
        <v>Jon Prior</v>
      </c>
      <c r="D18" s="5"/>
      <c r="E18" s="32"/>
      <c r="F18" s="49" t="s">
        <v>203</v>
      </c>
      <c r="G18" s="50" t="str">
        <f>IF(ISERROR(VLOOKUP(G3,A154:B163,2,0)),VLOOKUP(H3,B154:C163,2,0),VLOOKUP(G3,A154:B163,2,0))</f>
        <v>at Aaron Loveless</v>
      </c>
      <c r="H18" s="51" t="str">
        <f t="shared" si="1"/>
        <v>BADASS CRACKLE</v>
      </c>
      <c r="I18" s="50" t="str">
        <f t="shared" si="2"/>
        <v> </v>
      </c>
      <c r="J18" s="52">
        <f t="shared" si="3"/>
        <v>1</v>
      </c>
      <c r="K18" s="50">
        <f t="shared" si="4"/>
        <v>0</v>
      </c>
      <c r="L18" s="39" t="s">
        <v>147</v>
      </c>
      <c r="M18" s="39" t="s">
        <v>204</v>
      </c>
      <c r="N18" s="44" t="s">
        <v>69</v>
      </c>
      <c r="O18" s="32"/>
      <c r="P18" s="44" t="s">
        <v>108</v>
      </c>
      <c r="Q18" s="44" t="s">
        <v>106</v>
      </c>
      <c r="R18" s="44" t="s">
        <v>186</v>
      </c>
      <c r="S18" s="44" t="s">
        <v>180</v>
      </c>
      <c r="T18" s="44" t="s">
        <v>182</v>
      </c>
      <c r="U18" s="35"/>
      <c r="W18" s="53" t="s">
        <v>110</v>
      </c>
      <c r="X18" s="53" t="s">
        <v>114</v>
      </c>
      <c r="Y18" s="32"/>
    </row>
    <row r="19" spans="1:25" ht="12.75">
      <c r="A19" s="9" t="s">
        <v>106</v>
      </c>
      <c r="B19" s="10" t="s">
        <v>46</v>
      </c>
      <c r="C19" s="5" t="str">
        <f t="shared" si="0"/>
        <v>Jeremy Samuel</v>
      </c>
      <c r="D19" s="5"/>
      <c r="E19" s="32"/>
      <c r="F19" s="49" t="s">
        <v>205</v>
      </c>
      <c r="G19" s="50" t="str">
        <f>IF(ISERROR(VLOOKUP(G3,A165:B174,2,0)),VLOOKUP(H3,B165:C174,2,0),VLOOKUP(G3,A165:B174,2,0))</f>
        <v>Anthony Ricci</v>
      </c>
      <c r="H19" s="51" t="str">
        <f t="shared" si="1"/>
        <v>BADASS POP</v>
      </c>
      <c r="I19" s="50" t="str">
        <f t="shared" si="2"/>
        <v> </v>
      </c>
      <c r="J19" s="52">
        <f t="shared" si="3"/>
        <v>1</v>
      </c>
      <c r="K19" s="50">
        <f t="shared" si="4"/>
        <v>0</v>
      </c>
      <c r="L19" s="39" t="s">
        <v>119</v>
      </c>
      <c r="M19" s="39" t="s">
        <v>204</v>
      </c>
      <c r="N19" s="44" t="s">
        <v>29</v>
      </c>
      <c r="O19" s="32"/>
      <c r="P19" s="53" t="s">
        <v>65</v>
      </c>
      <c r="Q19" s="53" t="s">
        <v>61</v>
      </c>
      <c r="R19" s="53" t="s">
        <v>186</v>
      </c>
      <c r="S19" s="53" t="s">
        <v>180</v>
      </c>
      <c r="T19" s="53" t="s">
        <v>188</v>
      </c>
      <c r="U19" s="35"/>
      <c r="W19" s="44" t="s">
        <v>69</v>
      </c>
      <c r="X19" s="44" t="s">
        <v>73</v>
      </c>
      <c r="Y19" s="32"/>
    </row>
    <row r="20" spans="1:25" ht="12.75">
      <c r="A20" s="9" t="s">
        <v>110</v>
      </c>
      <c r="B20" s="10" t="s">
        <v>111</v>
      </c>
      <c r="C20" s="5" t="str">
        <f t="shared" si="0"/>
        <v>Tim Henriques</v>
      </c>
      <c r="D20" s="5"/>
      <c r="E20" s="32"/>
      <c r="F20" s="49" t="s">
        <v>206</v>
      </c>
      <c r="G20" s="50" t="str">
        <f>IF(ISERROR(VLOOKUP(G3,A176:B185,2,0)),VLOOKUP(H3,B176:C185,2,0),VLOOKUP(G3,A176:B185,2,0))</f>
        <v>Steve Wloch</v>
      </c>
      <c r="H20" s="51" t="str">
        <f t="shared" si="1"/>
        <v>BADASS SNAP</v>
      </c>
      <c r="I20" s="50" t="str">
        <f t="shared" si="2"/>
        <v>YES</v>
      </c>
      <c r="J20" s="52">
        <f t="shared" si="3"/>
        <v>1</v>
      </c>
      <c r="K20" s="50">
        <f t="shared" si="4"/>
        <v>0</v>
      </c>
      <c r="L20" s="39" t="s">
        <v>70</v>
      </c>
      <c r="M20" s="39" t="s">
        <v>204</v>
      </c>
      <c r="N20" s="44" t="s">
        <v>118</v>
      </c>
      <c r="O20" s="32"/>
      <c r="P20" s="53" t="s">
        <v>49</v>
      </c>
      <c r="Q20" s="53" t="s">
        <v>45</v>
      </c>
      <c r="R20" s="53" t="s">
        <v>186</v>
      </c>
      <c r="S20" s="53" t="s">
        <v>180</v>
      </c>
      <c r="T20" s="53" t="s">
        <v>188</v>
      </c>
      <c r="U20" s="35"/>
      <c r="W20" s="44" t="s">
        <v>29</v>
      </c>
      <c r="X20" s="44" t="s">
        <v>33</v>
      </c>
      <c r="Y20" s="32"/>
    </row>
    <row r="21" spans="1:25" ht="15.75" customHeight="1">
      <c r="A21" s="9" t="s">
        <v>118</v>
      </c>
      <c r="B21" s="10" t="s">
        <v>119</v>
      </c>
      <c r="C21" s="5" t="str">
        <f t="shared" si="0"/>
        <v>Silver Fox</v>
      </c>
      <c r="D21" s="5"/>
      <c r="E21" s="32"/>
      <c r="F21" s="49" t="s">
        <v>207</v>
      </c>
      <c r="G21" s="50" t="str">
        <f>IF(ISERROR(VLOOKUP(G3,A187:B196,2,0)),VLOOKUP(H3,B187:C196,2,0),VLOOKUP(G3,A187:B196,2,0))</f>
        <v>at Frank Balog</v>
      </c>
      <c r="H21" s="51" t="str">
        <f t="shared" si="1"/>
        <v>BADASS SNAP</v>
      </c>
      <c r="I21" s="50" t="str">
        <f t="shared" si="2"/>
        <v>YES</v>
      </c>
      <c r="J21" s="52">
        <f t="shared" si="3"/>
        <v>1</v>
      </c>
      <c r="K21" s="50">
        <f t="shared" si="4"/>
        <v>0</v>
      </c>
      <c r="L21" s="39"/>
      <c r="M21" s="39"/>
      <c r="N21" s="54"/>
      <c r="O21" s="32"/>
      <c r="P21" s="53" t="s">
        <v>114</v>
      </c>
      <c r="Q21" s="53" t="s">
        <v>110</v>
      </c>
      <c r="R21" s="53" t="s">
        <v>186</v>
      </c>
      <c r="S21" s="53" t="s">
        <v>180</v>
      </c>
      <c r="T21" s="53" t="s">
        <v>188</v>
      </c>
      <c r="U21" s="35"/>
      <c r="W21" s="44" t="s">
        <v>118</v>
      </c>
      <c r="X21" s="44" t="s">
        <v>122</v>
      </c>
      <c r="Y21" s="32"/>
    </row>
    <row r="22" spans="1:25" ht="15.75" customHeight="1">
      <c r="A22" s="19"/>
      <c r="B22" s="20"/>
      <c r="C22" s="5">
        <f t="shared" si="0"/>
        <v>0</v>
      </c>
      <c r="D22" s="5"/>
      <c r="E22" s="32"/>
      <c r="F22" s="32"/>
      <c r="G22" s="32"/>
      <c r="H22" s="32"/>
      <c r="I22" s="55">
        <f>COUNTIF(I5:I21,"YES")</f>
        <v>6</v>
      </c>
      <c r="J22" s="55">
        <f aca="true" t="shared" si="5" ref="J22:K22">SUM(J5:J21)</f>
        <v>12</v>
      </c>
      <c r="K22" s="55">
        <f t="shared" si="5"/>
        <v>4</v>
      </c>
      <c r="L22" s="39"/>
      <c r="M22" s="39"/>
      <c r="N22" s="54"/>
      <c r="O22" s="32"/>
      <c r="P22" s="44" t="s">
        <v>73</v>
      </c>
      <c r="Q22" s="44" t="s">
        <v>69</v>
      </c>
      <c r="R22" s="44" t="s">
        <v>208</v>
      </c>
      <c r="S22" s="44" t="s">
        <v>180</v>
      </c>
      <c r="T22" s="44" t="s">
        <v>193</v>
      </c>
      <c r="U22" s="35"/>
      <c r="W22" s="39" t="s">
        <v>127</v>
      </c>
      <c r="X22" s="44" t="s">
        <v>129</v>
      </c>
      <c r="Y22" s="32"/>
    </row>
    <row r="23" spans="1:25" ht="15.75" customHeight="1">
      <c r="A23" s="21" t="s">
        <v>126</v>
      </c>
      <c r="B23" s="22"/>
      <c r="C23" s="5" t="str">
        <f t="shared" si="0"/>
        <v>WEEK 3</v>
      </c>
      <c r="D23" s="5"/>
      <c r="E23" s="32"/>
      <c r="F23" s="32"/>
      <c r="G23" s="32"/>
      <c r="H23" s="32"/>
      <c r="I23" s="32"/>
      <c r="J23" s="39"/>
      <c r="K23" s="39"/>
      <c r="L23" s="39"/>
      <c r="M23" s="39"/>
      <c r="N23" s="54"/>
      <c r="O23" s="39"/>
      <c r="P23" s="44" t="s">
        <v>33</v>
      </c>
      <c r="Q23" s="44" t="s">
        <v>29</v>
      </c>
      <c r="R23" s="44" t="s">
        <v>186</v>
      </c>
      <c r="S23" s="44" t="s">
        <v>180</v>
      </c>
      <c r="T23" s="44" t="s">
        <v>193</v>
      </c>
      <c r="U23" s="35"/>
      <c r="W23" s="39" t="s">
        <v>79</v>
      </c>
      <c r="X23" s="44" t="s">
        <v>83</v>
      </c>
      <c r="Y23" s="32"/>
    </row>
    <row r="24" spans="1:25" ht="15.75" customHeight="1">
      <c r="A24" s="9" t="s">
        <v>13</v>
      </c>
      <c r="B24" s="10" t="s">
        <v>127</v>
      </c>
      <c r="C24" s="5" t="str">
        <f t="shared" si="0"/>
        <v>Frank Balog</v>
      </c>
      <c r="D24" s="5"/>
      <c r="E24" s="32"/>
      <c r="F24" s="36"/>
      <c r="G24" s="37" t="e">
        <f>IF(ISERROR(VLOOKUP(G25,$L$2:$M$30,2,0)),VLOOKUP("at "&amp;G25,$L$2:$M$30,2,0),VLOOKUP(G25,$L$2:$M$30,2,0))</f>
        <v>#N/A</v>
      </c>
      <c r="H24" s="37"/>
      <c r="I24" s="38"/>
      <c r="J24" s="39"/>
      <c r="K24" s="39"/>
      <c r="L24" s="39"/>
      <c r="M24" s="39"/>
      <c r="N24" s="54"/>
      <c r="O24" s="39"/>
      <c r="P24" s="44" t="s">
        <v>122</v>
      </c>
      <c r="Q24" s="44" t="s">
        <v>118</v>
      </c>
      <c r="R24" s="44" t="s">
        <v>186</v>
      </c>
      <c r="S24" s="44" t="s">
        <v>180</v>
      </c>
      <c r="T24" s="44" t="s">
        <v>193</v>
      </c>
      <c r="U24" s="35"/>
      <c r="W24" s="39" t="s">
        <v>6</v>
      </c>
      <c r="X24" s="44" t="s">
        <v>10</v>
      </c>
      <c r="Y24" s="32"/>
    </row>
    <row r="25" spans="1:25" ht="15.75" customHeight="1">
      <c r="A25" s="9" t="s">
        <v>131</v>
      </c>
      <c r="B25" s="10" t="s">
        <v>86</v>
      </c>
      <c r="C25" s="5" t="str">
        <f t="shared" si="0"/>
        <v>Aaron Loveless</v>
      </c>
      <c r="D25" s="5"/>
      <c r="E25" s="32"/>
      <c r="F25" s="41" t="s">
        <v>209</v>
      </c>
      <c r="G25" s="56" t="str">
        <f>VLOOKUP(G3,W4:X40,2,0)</f>
        <v>The Gaang</v>
      </c>
      <c r="H25" s="5" t="str">
        <f>"at "&amp;G25</f>
        <v>at The Gaang</v>
      </c>
      <c r="I25" s="43"/>
      <c r="J25" s="32"/>
      <c r="K25" s="32"/>
      <c r="L25" s="39"/>
      <c r="M25" s="39"/>
      <c r="N25" s="54"/>
      <c r="O25" s="39"/>
      <c r="P25" s="39"/>
      <c r="Q25" s="39"/>
      <c r="R25" s="39"/>
      <c r="S25" s="39"/>
      <c r="T25" s="32"/>
      <c r="U25" s="35"/>
      <c r="V25" s="35"/>
      <c r="W25" s="39" t="s">
        <v>86</v>
      </c>
      <c r="X25" s="53" t="s">
        <v>88</v>
      </c>
      <c r="Y25" s="32"/>
    </row>
    <row r="26" spans="1:25" ht="15.75" customHeight="1">
      <c r="A26" s="9" t="s">
        <v>78</v>
      </c>
      <c r="B26" s="10" t="s">
        <v>22</v>
      </c>
      <c r="C26" s="5" t="str">
        <f t="shared" si="0"/>
        <v>Steve Wloch</v>
      </c>
      <c r="D26" s="5"/>
      <c r="E26" s="32"/>
      <c r="F26" s="46" t="s">
        <v>177</v>
      </c>
      <c r="G26" s="46" t="s">
        <v>173</v>
      </c>
      <c r="H26" s="47" t="s">
        <v>178</v>
      </c>
      <c r="I26" s="48" t="s">
        <v>179</v>
      </c>
      <c r="J26" s="48" t="s">
        <v>169</v>
      </c>
      <c r="K26" s="48" t="s">
        <v>180</v>
      </c>
      <c r="L26" s="39"/>
      <c r="M26" s="39"/>
      <c r="N26" s="54"/>
      <c r="O26" s="39"/>
      <c r="P26" s="39"/>
      <c r="Q26" s="39"/>
      <c r="R26" s="57" t="s">
        <v>210</v>
      </c>
      <c r="S26" s="57" t="s">
        <v>211</v>
      </c>
      <c r="T26" s="57" t="s">
        <v>212</v>
      </c>
      <c r="U26" s="35"/>
      <c r="V26" s="35"/>
      <c r="W26" s="39" t="s">
        <v>14</v>
      </c>
      <c r="X26" s="53" t="s">
        <v>18</v>
      </c>
      <c r="Y26" s="32"/>
    </row>
    <row r="27" spans="1:25" ht="15.75" customHeight="1">
      <c r="A27" s="9" t="s">
        <v>135</v>
      </c>
      <c r="B27" s="10" t="s">
        <v>94</v>
      </c>
      <c r="C27" s="5" t="str">
        <f t="shared" si="0"/>
        <v>Craig Hileman</v>
      </c>
      <c r="D27" s="5"/>
      <c r="E27" s="32"/>
      <c r="F27" s="49" t="s">
        <v>183</v>
      </c>
      <c r="G27" s="50" t="str">
        <f aca="true" t="shared" si="6" ref="G27:G43">VLOOKUP(G5,W$4:X$40,2,0)</f>
        <v>at Venture Industries</v>
      </c>
      <c r="H27" s="51" t="str">
        <f aca="true" t="shared" si="7" ref="H27:K27">H5</f>
        <v>BADASS SNAP</v>
      </c>
      <c r="I27" s="50" t="str">
        <f t="shared" si="7"/>
        <v>YES</v>
      </c>
      <c r="J27" s="52">
        <f t="shared" si="7"/>
        <v>1</v>
      </c>
      <c r="K27" s="50">
        <f t="shared" si="7"/>
        <v>0</v>
      </c>
      <c r="L27" s="39"/>
      <c r="M27" s="39"/>
      <c r="N27" s="54"/>
      <c r="O27" s="39"/>
      <c r="P27" s="39"/>
      <c r="Q27" s="39"/>
      <c r="R27" s="58" t="s">
        <v>181</v>
      </c>
      <c r="S27" s="59">
        <f aca="true" t="shared" si="8" ref="S27:S29">COUNTIF(R$4:R$24,R27)</f>
        <v>4</v>
      </c>
      <c r="T27" s="59">
        <f>COUNTIF('MAD Team'!R$4:R$24,R27)</f>
        <v>6</v>
      </c>
      <c r="U27" s="35"/>
      <c r="V27" s="35"/>
      <c r="W27" s="39" t="s">
        <v>22</v>
      </c>
      <c r="X27" s="53" t="s">
        <v>26</v>
      </c>
      <c r="Y27" s="32"/>
    </row>
    <row r="28" spans="1:25" ht="15.75" customHeight="1">
      <c r="A28" s="9" t="s">
        <v>118</v>
      </c>
      <c r="B28" s="10" t="s">
        <v>38</v>
      </c>
      <c r="C28" s="5" t="str">
        <f t="shared" si="0"/>
        <v>Silver Fox</v>
      </c>
      <c r="D28" s="5"/>
      <c r="E28" s="32"/>
      <c r="F28" s="49" t="s">
        <v>184</v>
      </c>
      <c r="G28" s="50" t="str">
        <f t="shared" si="6"/>
        <v>at Video Game Vixens</v>
      </c>
      <c r="H28" s="51" t="str">
        <f aca="true" t="shared" si="9" ref="H28:K28">H6</f>
        <v>BADASS CRACKLE</v>
      </c>
      <c r="I28" s="50" t="str">
        <f t="shared" si="9"/>
        <v> </v>
      </c>
      <c r="J28" s="52">
        <f t="shared" si="9"/>
        <v>1</v>
      </c>
      <c r="K28" s="50">
        <f t="shared" si="9"/>
        <v>0</v>
      </c>
      <c r="L28" s="39"/>
      <c r="M28" s="39"/>
      <c r="N28" s="54"/>
      <c r="O28" s="39"/>
      <c r="P28" s="39"/>
      <c r="Q28" s="39"/>
      <c r="R28" s="60" t="s">
        <v>208</v>
      </c>
      <c r="S28" s="59">
        <f t="shared" si="8"/>
        <v>1</v>
      </c>
      <c r="T28" s="59">
        <f>COUNTIF('MAD Team'!R$4:R$24,R28)</f>
        <v>2</v>
      </c>
      <c r="U28" s="35"/>
      <c r="V28" s="35"/>
      <c r="W28" s="39" t="s">
        <v>94</v>
      </c>
      <c r="X28" s="44" t="s">
        <v>96</v>
      </c>
      <c r="Y28" s="32"/>
    </row>
    <row r="29" spans="1:25" ht="15.75" customHeight="1">
      <c r="A29" s="9" t="s">
        <v>139</v>
      </c>
      <c r="B29" s="10" t="s">
        <v>102</v>
      </c>
      <c r="C29" s="5" t="str">
        <f t="shared" si="0"/>
        <v>Rickey Owen</v>
      </c>
      <c r="D29" s="5"/>
      <c r="E29" s="32"/>
      <c r="F29" s="49" t="s">
        <v>187</v>
      </c>
      <c r="G29" s="50" t="str">
        <f t="shared" si="6"/>
        <v>Major League</v>
      </c>
      <c r="H29" s="51" t="str">
        <f aca="true" t="shared" si="10" ref="H29:K29">H7</f>
        <v>BADASS SNAP</v>
      </c>
      <c r="I29" s="50" t="str">
        <f t="shared" si="10"/>
        <v>YES</v>
      </c>
      <c r="J29" s="52">
        <f t="shared" si="10"/>
        <v>1</v>
      </c>
      <c r="K29" s="50">
        <f t="shared" si="10"/>
        <v>0</v>
      </c>
      <c r="L29" s="39"/>
      <c r="M29" s="39"/>
      <c r="N29" s="54"/>
      <c r="O29" s="39"/>
      <c r="P29" s="39"/>
      <c r="Q29" s="39"/>
      <c r="R29" s="58" t="s">
        <v>186</v>
      </c>
      <c r="S29" s="59">
        <f t="shared" si="8"/>
        <v>13</v>
      </c>
      <c r="T29" s="59">
        <f>COUNTIF('MAD Team'!R$4:R$24,R29)</f>
        <v>10</v>
      </c>
      <c r="U29" s="35"/>
      <c r="V29" s="35"/>
      <c r="W29" s="39" t="s">
        <v>30</v>
      </c>
      <c r="X29" s="44" t="s">
        <v>34</v>
      </c>
      <c r="Y29" s="32"/>
    </row>
    <row r="30" spans="1:25" ht="15.75" customHeight="1">
      <c r="A30" s="9" t="s">
        <v>110</v>
      </c>
      <c r="B30" s="10" t="s">
        <v>54</v>
      </c>
      <c r="C30" s="5" t="str">
        <f t="shared" si="0"/>
        <v>Tim Henriques</v>
      </c>
      <c r="D30" s="5"/>
      <c r="E30" s="32"/>
      <c r="F30" s="49" t="s">
        <v>189</v>
      </c>
      <c r="G30" s="50" t="str">
        <f t="shared" si="6"/>
        <v>Burgundy Bombers</v>
      </c>
      <c r="H30" s="51" t="str">
        <f aca="true" t="shared" si="11" ref="H30:K30">H8</f>
        <v>BADGUY SNAP</v>
      </c>
      <c r="I30" s="50" t="str">
        <f t="shared" si="11"/>
        <v> </v>
      </c>
      <c r="J30" s="52">
        <f t="shared" si="11"/>
        <v>0</v>
      </c>
      <c r="K30" s="50">
        <f t="shared" si="11"/>
        <v>1</v>
      </c>
      <c r="L30" s="39"/>
      <c r="M30" s="39"/>
      <c r="N30" s="54"/>
      <c r="O30" s="39"/>
      <c r="P30" s="39"/>
      <c r="Q30" s="39"/>
      <c r="R30" s="39"/>
      <c r="S30" s="39"/>
      <c r="T30" s="39"/>
      <c r="U30" s="35"/>
      <c r="V30" s="35"/>
      <c r="W30" s="39" t="s">
        <v>38</v>
      </c>
      <c r="X30" s="44" t="s">
        <v>42</v>
      </c>
      <c r="Y30" s="32"/>
    </row>
    <row r="31" spans="1:25" ht="15.75" customHeight="1">
      <c r="A31" s="9" t="s">
        <v>45</v>
      </c>
      <c r="B31" s="10" t="s">
        <v>143</v>
      </c>
      <c r="C31" s="5" t="str">
        <f t="shared" si="0"/>
        <v>Michael Peyton Goldenstein</v>
      </c>
      <c r="D31" s="5"/>
      <c r="E31" s="32"/>
      <c r="F31" s="49" t="s">
        <v>190</v>
      </c>
      <c r="G31" s="50" t="str">
        <f t="shared" si="6"/>
        <v>at Wannabe Ballers</v>
      </c>
      <c r="H31" s="51" t="str">
        <f aca="true" t="shared" si="12" ref="H31:K31">H9</f>
        <v>BADASS POP</v>
      </c>
      <c r="I31" s="50" t="str">
        <f t="shared" si="12"/>
        <v> </v>
      </c>
      <c r="J31" s="52">
        <f t="shared" si="12"/>
        <v>1</v>
      </c>
      <c r="K31" s="50">
        <f t="shared" si="12"/>
        <v>0</v>
      </c>
      <c r="L31" s="61"/>
      <c r="M31" s="61"/>
      <c r="N31" s="61"/>
      <c r="O31" s="39"/>
      <c r="P31" s="32"/>
      <c r="Q31" s="32"/>
      <c r="R31" s="32"/>
      <c r="S31" s="32"/>
      <c r="T31" s="32"/>
      <c r="U31" s="35"/>
      <c r="V31" s="35"/>
      <c r="W31" s="39" t="s">
        <v>102</v>
      </c>
      <c r="X31" s="44" t="s">
        <v>104</v>
      </c>
      <c r="Y31" s="32"/>
    </row>
    <row r="32" spans="1:25" ht="15.75" customHeight="1">
      <c r="A32" s="9" t="s">
        <v>29</v>
      </c>
      <c r="B32" s="10" t="s">
        <v>147</v>
      </c>
      <c r="C32" s="5" t="str">
        <f t="shared" si="0"/>
        <v>Mike Petrasek</v>
      </c>
      <c r="D32" s="5"/>
      <c r="E32" s="32"/>
      <c r="F32" s="49" t="s">
        <v>192</v>
      </c>
      <c r="G32" s="50" t="str">
        <f t="shared" si="6"/>
        <v>Soccer World</v>
      </c>
      <c r="H32" s="51" t="str">
        <f aca="true" t="shared" si="13" ref="H32:K32">H10</f>
        <v>BADASS POP</v>
      </c>
      <c r="I32" s="50" t="str">
        <f t="shared" si="13"/>
        <v> </v>
      </c>
      <c r="J32" s="52">
        <f t="shared" si="13"/>
        <v>1</v>
      </c>
      <c r="K32" s="50">
        <f t="shared" si="13"/>
        <v>0</v>
      </c>
      <c r="L32" s="39"/>
      <c r="M32" s="39"/>
      <c r="N32" s="39"/>
      <c r="O32" s="39"/>
      <c r="P32" s="32"/>
      <c r="Q32" s="32"/>
      <c r="R32" s="32"/>
      <c r="S32" s="32"/>
      <c r="T32" s="32"/>
      <c r="U32" s="35"/>
      <c r="V32" s="35"/>
      <c r="W32" s="39" t="s">
        <v>46</v>
      </c>
      <c r="X32" s="44" t="s">
        <v>50</v>
      </c>
      <c r="Y32" s="32"/>
    </row>
    <row r="33" spans="1:25" ht="15.75" customHeight="1">
      <c r="A33" s="19"/>
      <c r="B33" s="20"/>
      <c r="C33" s="5">
        <f t="shared" si="0"/>
        <v>0</v>
      </c>
      <c r="D33" s="5"/>
      <c r="E33" s="32"/>
      <c r="F33" s="49" t="s">
        <v>194</v>
      </c>
      <c r="G33" s="50" t="str">
        <f t="shared" si="6"/>
        <v>at Venture Industries</v>
      </c>
      <c r="H33" s="51" t="str">
        <f aca="true" t="shared" si="14" ref="H33:K33">H11</f>
        <v>BADASS SNAP</v>
      </c>
      <c r="I33" s="50" t="str">
        <f t="shared" si="14"/>
        <v>YES</v>
      </c>
      <c r="J33" s="52">
        <f t="shared" si="14"/>
        <v>1</v>
      </c>
      <c r="K33" s="50">
        <f t="shared" si="14"/>
        <v>0</v>
      </c>
      <c r="L33" s="39"/>
      <c r="M33" s="39"/>
      <c r="N33" s="39"/>
      <c r="O33" s="39"/>
      <c r="P33" s="32"/>
      <c r="Q33" s="32"/>
      <c r="R33" s="32"/>
      <c r="S33" s="32"/>
      <c r="T33" s="32"/>
      <c r="U33" s="35"/>
      <c r="V33" s="35"/>
      <c r="W33" s="39" t="s">
        <v>54</v>
      </c>
      <c r="X33" s="44" t="s">
        <v>58</v>
      </c>
      <c r="Y33" s="32"/>
    </row>
    <row r="34" spans="1:25" ht="15.75" customHeight="1">
      <c r="A34" s="21" t="s">
        <v>151</v>
      </c>
      <c r="B34" s="22"/>
      <c r="C34" s="5" t="str">
        <f t="shared" si="0"/>
        <v>WEEK 4</v>
      </c>
      <c r="D34" s="5"/>
      <c r="E34" s="32"/>
      <c r="F34" s="49" t="s">
        <v>195</v>
      </c>
      <c r="G34" s="50" t="str">
        <f t="shared" si="6"/>
        <v>Major League</v>
      </c>
      <c r="H34" s="51" t="str">
        <f aca="true" t="shared" si="15" ref="H34:K34">H12</f>
        <v>BADASS SNAP</v>
      </c>
      <c r="I34" s="50" t="str">
        <f t="shared" si="15"/>
        <v>YES</v>
      </c>
      <c r="J34" s="52">
        <f t="shared" si="15"/>
        <v>1</v>
      </c>
      <c r="K34" s="50">
        <f t="shared" si="15"/>
        <v>0</v>
      </c>
      <c r="L34" s="39"/>
      <c r="M34" s="39"/>
      <c r="N34" s="39"/>
      <c r="O34" s="39"/>
      <c r="P34" s="32"/>
      <c r="Q34" s="32"/>
      <c r="R34" s="32"/>
      <c r="S34" s="32"/>
      <c r="T34" s="32"/>
      <c r="U34" s="35"/>
      <c r="V34" s="35"/>
      <c r="W34" s="39" t="s">
        <v>143</v>
      </c>
      <c r="X34" s="53" t="s">
        <v>145</v>
      </c>
      <c r="Y34" s="32"/>
    </row>
    <row r="35" spans="1:25" ht="15.75" customHeight="1">
      <c r="A35" s="9" t="s">
        <v>53</v>
      </c>
      <c r="B35" s="10" t="s">
        <v>127</v>
      </c>
      <c r="C35" s="5" t="str">
        <f t="shared" si="0"/>
        <v>Bobby Lesher</v>
      </c>
      <c r="D35" s="5"/>
      <c r="E35" s="32"/>
      <c r="F35" s="49" t="s">
        <v>197</v>
      </c>
      <c r="G35" s="50" t="str">
        <f t="shared" si="6"/>
        <v>BYE</v>
      </c>
      <c r="H35" s="51" t="str">
        <f aca="true" t="shared" si="16" ref="H35:K35">H13</f>
        <v>bye week</v>
      </c>
      <c r="I35" s="50" t="str">
        <f t="shared" si="16"/>
        <v> </v>
      </c>
      <c r="J35" s="52">
        <f t="shared" si="16"/>
        <v>0</v>
      </c>
      <c r="K35" s="50">
        <f t="shared" si="16"/>
        <v>0</v>
      </c>
      <c r="L35" s="39"/>
      <c r="M35" s="39"/>
      <c r="N35" s="39"/>
      <c r="O35" s="39"/>
      <c r="P35" s="32"/>
      <c r="Q35" s="32"/>
      <c r="R35" s="32"/>
      <c r="S35" s="32"/>
      <c r="T35" s="32"/>
      <c r="U35" s="35"/>
      <c r="V35" s="35"/>
      <c r="W35" s="39" t="s">
        <v>111</v>
      </c>
      <c r="X35" s="53" t="s">
        <v>115</v>
      </c>
      <c r="Y35" s="32"/>
    </row>
    <row r="36" spans="1:25" ht="15.75" customHeight="1">
      <c r="A36" s="9" t="s">
        <v>139</v>
      </c>
      <c r="B36" s="10" t="s">
        <v>79</v>
      </c>
      <c r="C36" s="5" t="str">
        <f t="shared" si="0"/>
        <v>Rickey Owen</v>
      </c>
      <c r="D36" s="5"/>
      <c r="E36" s="32"/>
      <c r="F36" s="49" t="s">
        <v>198</v>
      </c>
      <c r="G36" s="50" t="str">
        <f t="shared" si="6"/>
        <v>at Letterkenny Irish</v>
      </c>
      <c r="H36" s="51" t="str">
        <f aca="true" t="shared" si="17" ref="H36:K36">H14</f>
        <v>BADGUY POP</v>
      </c>
      <c r="I36" s="50" t="str">
        <f t="shared" si="17"/>
        <v> </v>
      </c>
      <c r="J36" s="52">
        <f t="shared" si="17"/>
        <v>0</v>
      </c>
      <c r="K36" s="50">
        <f t="shared" si="17"/>
        <v>1</v>
      </c>
      <c r="L36" s="39"/>
      <c r="M36" s="39"/>
      <c r="N36" s="39"/>
      <c r="O36" s="39"/>
      <c r="P36" s="32"/>
      <c r="Q36" s="32"/>
      <c r="R36" s="32"/>
      <c r="S36" s="32"/>
      <c r="T36" s="32"/>
      <c r="U36" s="35"/>
      <c r="V36" s="35"/>
      <c r="W36" s="39" t="s">
        <v>62</v>
      </c>
      <c r="X36" s="53" t="s">
        <v>66</v>
      </c>
      <c r="Y36" s="32"/>
    </row>
    <row r="37" spans="1:25" ht="15.75" customHeight="1">
      <c r="A37" s="9" t="s">
        <v>106</v>
      </c>
      <c r="B37" s="10" t="s">
        <v>6</v>
      </c>
      <c r="C37" s="5" t="str">
        <f t="shared" si="0"/>
        <v>Jeremy Samuel</v>
      </c>
      <c r="D37" s="5"/>
      <c r="E37" s="32"/>
      <c r="F37" s="49" t="s">
        <v>199</v>
      </c>
      <c r="G37" s="50" t="str">
        <f t="shared" si="6"/>
        <v>Dungeons N Dragons</v>
      </c>
      <c r="H37" s="51" t="str">
        <f aca="true" t="shared" si="18" ref="H37:K37">H15</f>
        <v>BADGUY CRACKLE</v>
      </c>
      <c r="I37" s="50" t="str">
        <f t="shared" si="18"/>
        <v> </v>
      </c>
      <c r="J37" s="52">
        <f t="shared" si="18"/>
        <v>0</v>
      </c>
      <c r="K37" s="50">
        <f t="shared" si="18"/>
        <v>1</v>
      </c>
      <c r="L37" s="39"/>
      <c r="M37" s="39"/>
      <c r="N37" s="39"/>
      <c r="O37" s="39"/>
      <c r="P37" s="32"/>
      <c r="Q37" s="32"/>
      <c r="R37" s="32"/>
      <c r="S37" s="32"/>
      <c r="T37" s="32"/>
      <c r="U37" s="35"/>
      <c r="V37" s="35"/>
      <c r="W37" s="39" t="s">
        <v>147</v>
      </c>
      <c r="X37" s="44" t="s">
        <v>149</v>
      </c>
      <c r="Y37" s="32"/>
    </row>
    <row r="38" spans="1:25" ht="15.75" customHeight="1">
      <c r="A38" s="9" t="s">
        <v>21</v>
      </c>
      <c r="B38" s="10" t="s">
        <v>94</v>
      </c>
      <c r="C38" s="5" t="str">
        <f t="shared" si="0"/>
        <v>John Balog</v>
      </c>
      <c r="D38" s="5"/>
      <c r="E38" s="32"/>
      <c r="F38" s="49" t="s">
        <v>201</v>
      </c>
      <c r="G38" s="50" t="str">
        <f t="shared" si="6"/>
        <v>Prophecy Destroyers</v>
      </c>
      <c r="H38" s="51" t="str">
        <f aca="true" t="shared" si="19" ref="H38:K38">H16</f>
        <v>BADASS CRACKLE</v>
      </c>
      <c r="I38" s="50" t="str">
        <f t="shared" si="19"/>
        <v> </v>
      </c>
      <c r="J38" s="52">
        <f t="shared" si="19"/>
        <v>1</v>
      </c>
      <c r="K38" s="50">
        <f t="shared" si="19"/>
        <v>0</v>
      </c>
      <c r="L38" s="39"/>
      <c r="M38" s="39"/>
      <c r="N38" s="39"/>
      <c r="O38" s="39"/>
      <c r="P38" s="32"/>
      <c r="Q38" s="32"/>
      <c r="R38" s="32"/>
      <c r="S38" s="32"/>
      <c r="T38" s="32"/>
      <c r="U38" s="35"/>
      <c r="V38" s="35"/>
      <c r="W38" s="39" t="s">
        <v>119</v>
      </c>
      <c r="X38" s="44" t="s">
        <v>123</v>
      </c>
      <c r="Y38" s="32"/>
    </row>
    <row r="39" spans="1:25" ht="15.75" customHeight="1">
      <c r="A39" s="9" t="s">
        <v>131</v>
      </c>
      <c r="B39" s="10" t="s">
        <v>30</v>
      </c>
      <c r="C39" s="5" t="str">
        <f t="shared" si="0"/>
        <v>Aaron Loveless</v>
      </c>
      <c r="D39" s="5"/>
      <c r="E39" s="32"/>
      <c r="F39" s="49" t="s">
        <v>202</v>
      </c>
      <c r="G39" s="50" t="str">
        <f t="shared" si="6"/>
        <v>at Glorious Kazakhstan</v>
      </c>
      <c r="H39" s="51" t="str">
        <f aca="true" t="shared" si="20" ref="H39:K39">H17</f>
        <v>BADGUY CRACKLE</v>
      </c>
      <c r="I39" s="50" t="str">
        <f t="shared" si="20"/>
        <v> </v>
      </c>
      <c r="J39" s="52">
        <f t="shared" si="20"/>
        <v>0</v>
      </c>
      <c r="K39" s="50">
        <f t="shared" si="20"/>
        <v>1</v>
      </c>
      <c r="L39" s="39"/>
      <c r="M39" s="39"/>
      <c r="N39" s="39"/>
      <c r="O39" s="39"/>
      <c r="P39" s="32"/>
      <c r="Q39" s="32"/>
      <c r="R39" s="32"/>
      <c r="S39" s="32"/>
      <c r="T39" s="32"/>
      <c r="U39" s="35"/>
      <c r="V39" s="35"/>
      <c r="W39" s="39" t="s">
        <v>70</v>
      </c>
      <c r="X39" s="44" t="s">
        <v>74</v>
      </c>
      <c r="Y39" s="32"/>
    </row>
    <row r="40" spans="1:25" ht="15.75" customHeight="1">
      <c r="A40" s="9" t="s">
        <v>90</v>
      </c>
      <c r="B40" s="10" t="s">
        <v>38</v>
      </c>
      <c r="C40" s="5" t="str">
        <f t="shared" si="0"/>
        <v>Seth McKee</v>
      </c>
      <c r="D40" s="5"/>
      <c r="E40" s="32"/>
      <c r="F40" s="49" t="s">
        <v>203</v>
      </c>
      <c r="G40" s="50" t="str">
        <f t="shared" si="6"/>
        <v>at DC Universe</v>
      </c>
      <c r="H40" s="51" t="str">
        <f aca="true" t="shared" si="21" ref="H40:K40">H18</f>
        <v>BADASS CRACKLE</v>
      </c>
      <c r="I40" s="50" t="str">
        <f t="shared" si="21"/>
        <v> </v>
      </c>
      <c r="J40" s="52">
        <f t="shared" si="21"/>
        <v>1</v>
      </c>
      <c r="K40" s="50">
        <f t="shared" si="21"/>
        <v>0</v>
      </c>
      <c r="L40" s="39"/>
      <c r="M40" s="39"/>
      <c r="N40" s="39"/>
      <c r="O40" s="39"/>
      <c r="P40" s="32"/>
      <c r="Q40" s="32"/>
      <c r="R40" s="32"/>
      <c r="S40" s="32"/>
      <c r="T40" s="32"/>
      <c r="U40" s="35"/>
      <c r="V40" s="35"/>
      <c r="W40" s="32" t="s">
        <v>155</v>
      </c>
      <c r="X40" s="32" t="s">
        <v>155</v>
      </c>
      <c r="Y40" s="32"/>
    </row>
    <row r="41" spans="1:25" ht="15.75" customHeight="1">
      <c r="A41" s="9" t="s">
        <v>69</v>
      </c>
      <c r="B41" s="10" t="s">
        <v>143</v>
      </c>
      <c r="C41" s="5" t="str">
        <f t="shared" si="0"/>
        <v>Matt Bodenheimer</v>
      </c>
      <c r="D41" s="5"/>
      <c r="E41" s="32"/>
      <c r="F41" s="49" t="s">
        <v>205</v>
      </c>
      <c r="G41" s="50" t="str">
        <f t="shared" si="6"/>
        <v>The Office</v>
      </c>
      <c r="H41" s="51" t="str">
        <f aca="true" t="shared" si="22" ref="H41:K41">H19</f>
        <v>BADASS POP</v>
      </c>
      <c r="I41" s="50" t="str">
        <f t="shared" si="22"/>
        <v> </v>
      </c>
      <c r="J41" s="52">
        <f t="shared" si="22"/>
        <v>1</v>
      </c>
      <c r="K41" s="50">
        <f t="shared" si="22"/>
        <v>0</v>
      </c>
      <c r="L41" s="39"/>
      <c r="M41" s="39"/>
      <c r="N41" s="39"/>
      <c r="O41" s="39"/>
      <c r="P41" s="32"/>
      <c r="Q41" s="32"/>
      <c r="R41" s="32"/>
      <c r="S41" s="32"/>
      <c r="T41" s="32"/>
      <c r="U41" s="35"/>
      <c r="V41" s="35"/>
      <c r="W41" s="32"/>
      <c r="X41" s="32"/>
      <c r="Y41" s="32"/>
    </row>
    <row r="42" spans="1:25" ht="15.75" customHeight="1">
      <c r="A42" s="9" t="s">
        <v>29</v>
      </c>
      <c r="B42" s="10" t="s">
        <v>111</v>
      </c>
      <c r="C42" s="5" t="str">
        <f t="shared" si="0"/>
        <v>Mike Petrasek</v>
      </c>
      <c r="D42" s="5"/>
      <c r="E42" s="32"/>
      <c r="F42" s="49" t="s">
        <v>206</v>
      </c>
      <c r="G42" s="50" t="str">
        <f t="shared" si="6"/>
        <v>Venture Industries</v>
      </c>
      <c r="H42" s="51" t="str">
        <f aca="true" t="shared" si="23" ref="H42:K42">H20</f>
        <v>BADASS SNAP</v>
      </c>
      <c r="I42" s="50" t="str">
        <f t="shared" si="23"/>
        <v>YES</v>
      </c>
      <c r="J42" s="52">
        <f t="shared" si="23"/>
        <v>1</v>
      </c>
      <c r="K42" s="50">
        <f t="shared" si="23"/>
        <v>0</v>
      </c>
      <c r="L42" s="39"/>
      <c r="M42" s="39"/>
      <c r="N42" s="39"/>
      <c r="O42" s="39"/>
      <c r="P42" s="32"/>
      <c r="Q42" s="32"/>
      <c r="R42" s="32"/>
      <c r="S42" s="32"/>
      <c r="T42" s="32"/>
      <c r="U42" s="35"/>
      <c r="V42" s="35"/>
      <c r="W42" s="32"/>
      <c r="X42" s="32"/>
      <c r="Y42" s="32"/>
    </row>
    <row r="43" spans="1:25" ht="15.75" customHeight="1">
      <c r="A43" s="9" t="s">
        <v>118</v>
      </c>
      <c r="B43" s="10" t="s">
        <v>62</v>
      </c>
      <c r="C43" s="5" t="str">
        <f t="shared" si="0"/>
        <v>Silver Fox</v>
      </c>
      <c r="D43" s="5"/>
      <c r="E43" s="32"/>
      <c r="F43" s="49" t="s">
        <v>207</v>
      </c>
      <c r="G43" s="50" t="str">
        <f t="shared" si="6"/>
        <v>at Major League</v>
      </c>
      <c r="H43" s="51" t="str">
        <f aca="true" t="shared" si="24" ref="H43:K43">H21</f>
        <v>BADASS SNAP</v>
      </c>
      <c r="I43" s="50" t="str">
        <f t="shared" si="24"/>
        <v>YES</v>
      </c>
      <c r="J43" s="52">
        <f t="shared" si="24"/>
        <v>1</v>
      </c>
      <c r="K43" s="50">
        <f t="shared" si="24"/>
        <v>0</v>
      </c>
      <c r="L43" s="39"/>
      <c r="M43" s="39"/>
      <c r="N43" s="39"/>
      <c r="O43" s="39"/>
      <c r="P43" s="32"/>
      <c r="Q43" s="32"/>
      <c r="R43" s="32"/>
      <c r="S43" s="32"/>
      <c r="T43" s="32"/>
      <c r="U43" s="35"/>
      <c r="V43" s="35"/>
      <c r="W43" s="32"/>
      <c r="X43" s="32"/>
      <c r="Y43" s="32"/>
    </row>
    <row r="44" spans="1:25" ht="15.75" customHeight="1">
      <c r="A44" s="19"/>
      <c r="B44" s="20"/>
      <c r="C44" s="5">
        <f t="shared" si="0"/>
        <v>0</v>
      </c>
      <c r="D44" s="5"/>
      <c r="E44" s="32"/>
      <c r="F44" s="32"/>
      <c r="G44" s="32"/>
      <c r="H44" s="32"/>
      <c r="I44" s="55">
        <f>COUNTIF(I27:I43,"YES")</f>
        <v>6</v>
      </c>
      <c r="J44" s="55">
        <f aca="true" t="shared" si="25" ref="J44:K44">SUM(J27:J43)</f>
        <v>12</v>
      </c>
      <c r="K44" s="55">
        <f t="shared" si="25"/>
        <v>4</v>
      </c>
      <c r="L44" s="39"/>
      <c r="M44" s="39"/>
      <c r="N44" s="39"/>
      <c r="O44" s="39"/>
      <c r="P44" s="32"/>
      <c r="Q44" s="32"/>
      <c r="R44" s="32"/>
      <c r="S44" s="32"/>
      <c r="T44" s="32"/>
      <c r="U44" s="35"/>
      <c r="V44" s="35"/>
      <c r="W44" s="32"/>
      <c r="X44" s="32"/>
      <c r="Y44" s="32"/>
    </row>
    <row r="45" spans="1:25" ht="15.75" customHeight="1">
      <c r="A45" s="21" t="s">
        <v>152</v>
      </c>
      <c r="B45" s="22"/>
      <c r="C45" s="5" t="str">
        <f t="shared" si="0"/>
        <v>WEEK 5</v>
      </c>
      <c r="D45" s="5"/>
      <c r="E45" s="3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2"/>
      <c r="Q45" s="32"/>
      <c r="R45" s="32"/>
      <c r="S45" s="32"/>
      <c r="T45" s="32"/>
      <c r="U45" s="35"/>
      <c r="V45" s="35"/>
      <c r="W45" s="32"/>
      <c r="X45" s="32"/>
      <c r="Y45" s="32"/>
    </row>
    <row r="46" spans="1:25" ht="15.75" customHeight="1">
      <c r="A46" s="9" t="s">
        <v>131</v>
      </c>
      <c r="B46" s="10" t="s">
        <v>6</v>
      </c>
      <c r="C46" s="5" t="str">
        <f t="shared" si="0"/>
        <v>Aaron Loveless</v>
      </c>
      <c r="D46" s="5"/>
      <c r="E46" s="3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2"/>
      <c r="Q46" s="32"/>
      <c r="R46" s="32"/>
      <c r="S46" s="32"/>
      <c r="T46" s="32"/>
      <c r="U46" s="35"/>
      <c r="V46" s="35"/>
      <c r="W46" s="32"/>
      <c r="X46" s="32"/>
      <c r="Y46" s="32"/>
    </row>
    <row r="47" spans="1:25" ht="15.75" customHeight="1">
      <c r="A47" s="9" t="s">
        <v>90</v>
      </c>
      <c r="B47" s="10" t="s">
        <v>94</v>
      </c>
      <c r="C47" s="5" t="str">
        <f t="shared" si="0"/>
        <v>Seth McKee</v>
      </c>
      <c r="D47" s="5"/>
      <c r="E47" s="32"/>
      <c r="F47" s="39"/>
      <c r="G47" s="39"/>
      <c r="H47" s="39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5"/>
      <c r="V47" s="35"/>
      <c r="W47" s="32"/>
      <c r="X47" s="32"/>
      <c r="Y47" s="32"/>
    </row>
    <row r="48" spans="1:25" ht="15.75" customHeight="1">
      <c r="A48" s="9" t="s">
        <v>5</v>
      </c>
      <c r="B48" s="10" t="s">
        <v>30</v>
      </c>
      <c r="C48" s="5" t="str">
        <f t="shared" si="0"/>
        <v>David Bitzer</v>
      </c>
      <c r="D48" s="5"/>
      <c r="E48" s="32"/>
      <c r="F48" s="39"/>
      <c r="G48" s="39"/>
      <c r="H48" s="39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5"/>
      <c r="V48" s="35"/>
      <c r="W48" s="32"/>
      <c r="X48" s="32"/>
      <c r="Y48" s="32"/>
    </row>
    <row r="49" spans="1:25" ht="15.75" customHeight="1">
      <c r="A49" s="9" t="s">
        <v>13</v>
      </c>
      <c r="B49" s="10" t="s">
        <v>38</v>
      </c>
      <c r="C49" s="5" t="str">
        <f t="shared" si="0"/>
        <v>Frank Balog</v>
      </c>
      <c r="D49" s="5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5"/>
      <c r="V49" s="35"/>
      <c r="W49" s="32"/>
      <c r="X49" s="32"/>
      <c r="Y49" s="32"/>
    </row>
    <row r="50" spans="1:25" ht="15.75" customHeight="1">
      <c r="A50" s="9" t="s">
        <v>21</v>
      </c>
      <c r="B50" s="10" t="s">
        <v>102</v>
      </c>
      <c r="C50" s="5" t="str">
        <f t="shared" si="0"/>
        <v>John Balog</v>
      </c>
      <c r="D50" s="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5"/>
      <c r="V50" s="35"/>
      <c r="W50" s="32"/>
      <c r="X50" s="32"/>
      <c r="Y50" s="32"/>
    </row>
    <row r="51" spans="1:25" ht="15.75" customHeight="1">
      <c r="A51" s="9" t="s">
        <v>61</v>
      </c>
      <c r="B51" s="10" t="s">
        <v>46</v>
      </c>
      <c r="C51" s="5" t="str">
        <f t="shared" si="0"/>
        <v>Jon Prior</v>
      </c>
      <c r="D51" s="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5"/>
      <c r="V51" s="35"/>
      <c r="W51" s="32"/>
      <c r="X51" s="32"/>
      <c r="Y51" s="32"/>
    </row>
    <row r="52" spans="1:25" ht="15.75" customHeight="1">
      <c r="A52" s="9" t="s">
        <v>69</v>
      </c>
      <c r="B52" s="10" t="s">
        <v>54</v>
      </c>
      <c r="C52" s="5" t="str">
        <f t="shared" si="0"/>
        <v>Matt Bodenheimer</v>
      </c>
      <c r="D52" s="5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5"/>
      <c r="V52" s="35"/>
      <c r="W52" s="32"/>
      <c r="X52" s="32"/>
      <c r="Y52" s="32"/>
    </row>
    <row r="53" spans="1:25" ht="15.75" customHeight="1">
      <c r="A53" s="9" t="s">
        <v>118</v>
      </c>
      <c r="B53" s="10" t="s">
        <v>111</v>
      </c>
      <c r="C53" s="5" t="str">
        <f t="shared" si="0"/>
        <v>Silver Fox</v>
      </c>
      <c r="D53" s="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5"/>
      <c r="V53" s="35"/>
      <c r="W53" s="32"/>
      <c r="X53" s="32"/>
      <c r="Y53" s="32"/>
    </row>
    <row r="54" spans="1:25" ht="15.75" customHeight="1">
      <c r="A54" s="9" t="s">
        <v>110</v>
      </c>
      <c r="B54" s="10" t="s">
        <v>119</v>
      </c>
      <c r="C54" s="5" t="str">
        <f t="shared" si="0"/>
        <v>Tim Henriques</v>
      </c>
      <c r="D54" s="5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5"/>
      <c r="V54" s="35"/>
      <c r="W54" s="32"/>
      <c r="X54" s="32"/>
      <c r="Y54" s="32"/>
    </row>
    <row r="55" spans="1:25" ht="15.75" customHeight="1">
      <c r="A55" s="28"/>
      <c r="B55" s="29"/>
      <c r="C55" s="5">
        <f t="shared" si="0"/>
        <v>0</v>
      </c>
      <c r="D55" s="5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5"/>
      <c r="V55" s="35"/>
      <c r="W55" s="32"/>
      <c r="X55" s="32"/>
      <c r="Y55" s="32"/>
    </row>
    <row r="56" spans="1:25" ht="15.75" customHeight="1">
      <c r="A56" s="21" t="s">
        <v>153</v>
      </c>
      <c r="B56" s="22"/>
      <c r="C56" s="5" t="str">
        <f t="shared" si="0"/>
        <v>WEEK 6</v>
      </c>
      <c r="D56" s="5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5"/>
      <c r="V56" s="35"/>
      <c r="W56" s="32"/>
      <c r="X56" s="32"/>
      <c r="Y56" s="32"/>
    </row>
    <row r="57" spans="1:25" ht="15.75" customHeight="1">
      <c r="A57" s="9" t="s">
        <v>98</v>
      </c>
      <c r="B57" s="10" t="s">
        <v>127</v>
      </c>
      <c r="C57" s="5" t="str">
        <f t="shared" si="0"/>
        <v>Juan Cruz Rodriguez</v>
      </c>
      <c r="D57" s="5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5"/>
      <c r="V57" s="35"/>
      <c r="W57" s="32"/>
      <c r="X57" s="32"/>
      <c r="Y57" s="32"/>
    </row>
    <row r="58" spans="1:25" ht="15.75" customHeight="1">
      <c r="A58" s="9" t="s">
        <v>21</v>
      </c>
      <c r="B58" s="10" t="s">
        <v>79</v>
      </c>
      <c r="C58" s="5" t="str">
        <f t="shared" si="0"/>
        <v>John Balog</v>
      </c>
      <c r="D58" s="5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5"/>
      <c r="V58" s="35"/>
      <c r="W58" s="32"/>
      <c r="X58" s="32"/>
      <c r="Y58" s="32"/>
    </row>
    <row r="59" spans="1:25" ht="15.75" customHeight="1">
      <c r="A59" s="9" t="s">
        <v>131</v>
      </c>
      <c r="B59" s="10" t="s">
        <v>94</v>
      </c>
      <c r="C59" s="5" t="str">
        <f t="shared" si="0"/>
        <v>Aaron Loveless</v>
      </c>
      <c r="D59" s="5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5"/>
      <c r="V59" s="35"/>
      <c r="W59" s="32"/>
      <c r="X59" s="32"/>
      <c r="Y59" s="32"/>
    </row>
    <row r="60" spans="1:25" ht="15.75" customHeight="1">
      <c r="A60" s="9" t="s">
        <v>78</v>
      </c>
      <c r="B60" s="10" t="s">
        <v>30</v>
      </c>
      <c r="C60" s="5" t="str">
        <f t="shared" si="0"/>
        <v>Steve Wloch</v>
      </c>
      <c r="D60" s="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5"/>
      <c r="V60" s="35"/>
      <c r="W60" s="32"/>
      <c r="X60" s="32"/>
      <c r="Y60" s="32"/>
    </row>
    <row r="61" spans="1:25" ht="15.75" customHeight="1">
      <c r="A61" s="9" t="s">
        <v>90</v>
      </c>
      <c r="B61" s="10" t="s">
        <v>54</v>
      </c>
      <c r="C61" s="5" t="str">
        <f t="shared" si="0"/>
        <v>Seth McKee</v>
      </c>
      <c r="D61" s="5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5"/>
      <c r="V61" s="35"/>
      <c r="W61" s="32"/>
      <c r="X61" s="32"/>
      <c r="Y61" s="32"/>
    </row>
    <row r="62" spans="1:25" ht="15.75" customHeight="1">
      <c r="A62" s="9" t="s">
        <v>29</v>
      </c>
      <c r="B62" s="10" t="s">
        <v>143</v>
      </c>
      <c r="C62" s="5" t="str">
        <f t="shared" si="0"/>
        <v>Mike Petrasek</v>
      </c>
      <c r="D62" s="5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2"/>
      <c r="X62" s="32"/>
      <c r="Y62" s="32"/>
    </row>
    <row r="63" spans="1:25" ht="15.75" customHeight="1">
      <c r="A63" s="9" t="s">
        <v>53</v>
      </c>
      <c r="B63" s="10" t="s">
        <v>62</v>
      </c>
      <c r="C63" s="5" t="str">
        <f t="shared" si="0"/>
        <v>Bobby Lesher</v>
      </c>
      <c r="D63" s="5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5"/>
      <c r="V63" s="35"/>
      <c r="W63" s="32"/>
      <c r="X63" s="32"/>
      <c r="Y63" s="32"/>
    </row>
    <row r="64" spans="1:25" ht="15.75" customHeight="1">
      <c r="A64" s="9" t="s">
        <v>45</v>
      </c>
      <c r="B64" s="10" t="s">
        <v>147</v>
      </c>
      <c r="C64" s="5" t="str">
        <f t="shared" si="0"/>
        <v>Michael Peyton Goldenstein</v>
      </c>
      <c r="D64" s="5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2"/>
      <c r="X64" s="32"/>
      <c r="Y64" s="32"/>
    </row>
    <row r="65" spans="1:25" ht="15.75" customHeight="1">
      <c r="A65" s="9" t="s">
        <v>139</v>
      </c>
      <c r="B65" s="10" t="s">
        <v>70</v>
      </c>
      <c r="C65" s="5" t="str">
        <f t="shared" si="0"/>
        <v>Rickey Owen</v>
      </c>
      <c r="D65" s="5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5"/>
      <c r="V65" s="35"/>
      <c r="W65" s="32"/>
      <c r="X65" s="32"/>
      <c r="Y65" s="32"/>
    </row>
    <row r="66" spans="1:25" ht="15.75" customHeight="1">
      <c r="A66" s="28"/>
      <c r="B66" s="29"/>
      <c r="C66" s="5">
        <f t="shared" si="0"/>
        <v>0</v>
      </c>
      <c r="D66" s="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5"/>
      <c r="V66" s="35"/>
      <c r="W66" s="32"/>
      <c r="X66" s="32"/>
      <c r="Y66" s="32"/>
    </row>
    <row r="67" spans="1:25" ht="15.75" customHeight="1">
      <c r="A67" s="21" t="s">
        <v>154</v>
      </c>
      <c r="B67" s="22"/>
      <c r="C67" s="5" t="str">
        <f t="shared" si="0"/>
        <v>WEEK 7</v>
      </c>
      <c r="D67" s="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5"/>
      <c r="V67" s="35"/>
      <c r="W67" s="32"/>
      <c r="X67" s="32"/>
      <c r="Y67" s="32"/>
    </row>
    <row r="68" spans="1:25" ht="15.75" customHeight="1">
      <c r="A68" s="9" t="s">
        <v>5</v>
      </c>
      <c r="B68" s="10" t="s">
        <v>6</v>
      </c>
      <c r="C68" s="5" t="str">
        <f t="shared" si="0"/>
        <v>David Bitzer</v>
      </c>
      <c r="D68" s="5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5"/>
      <c r="V68" s="35"/>
      <c r="W68" s="32"/>
      <c r="X68" s="32"/>
      <c r="Y68" s="32"/>
    </row>
    <row r="69" spans="1:25" ht="15.75" customHeight="1">
      <c r="A69" s="9" t="s">
        <v>21</v>
      </c>
      <c r="B69" s="10" t="s">
        <v>22</v>
      </c>
      <c r="C69" s="5" t="str">
        <f t="shared" si="0"/>
        <v>John Balog</v>
      </c>
      <c r="D69" s="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5"/>
      <c r="V69" s="35"/>
      <c r="W69" s="32"/>
      <c r="X69" s="32"/>
      <c r="Y69" s="32"/>
    </row>
    <row r="70" spans="1:25" ht="15.75" customHeight="1">
      <c r="A70" s="9" t="s">
        <v>37</v>
      </c>
      <c r="B70" s="10" t="s">
        <v>38</v>
      </c>
      <c r="C70" s="5" t="str">
        <f t="shared" si="0"/>
        <v>Anthony Ricci</v>
      </c>
      <c r="D70" s="5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5"/>
      <c r="V70" s="35"/>
      <c r="W70" s="32"/>
      <c r="X70" s="32"/>
      <c r="Y70" s="32"/>
    </row>
    <row r="71" spans="1:25" ht="15.75" customHeight="1">
      <c r="A71" s="9" t="s">
        <v>53</v>
      </c>
      <c r="B71" s="10" t="s">
        <v>54</v>
      </c>
      <c r="C71" s="5" t="str">
        <f t="shared" si="0"/>
        <v>Bobby Lesher</v>
      </c>
      <c r="D71" s="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5"/>
      <c r="V71" s="35"/>
      <c r="W71" s="32"/>
      <c r="X71" s="32"/>
      <c r="Y71" s="32"/>
    </row>
    <row r="72" spans="1:25" ht="15.75" customHeight="1">
      <c r="A72" s="9" t="s">
        <v>61</v>
      </c>
      <c r="B72" s="10" t="s">
        <v>62</v>
      </c>
      <c r="C72" s="5" t="str">
        <f t="shared" si="0"/>
        <v>Jon Prior</v>
      </c>
      <c r="D72" s="5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5"/>
      <c r="W72" s="32"/>
      <c r="X72" s="32"/>
      <c r="Y72" s="32"/>
    </row>
    <row r="73" spans="1:25" ht="15.75" customHeight="1">
      <c r="A73" s="9" t="s">
        <v>69</v>
      </c>
      <c r="B73" s="10" t="s">
        <v>70</v>
      </c>
      <c r="C73" s="5" t="str">
        <f t="shared" si="0"/>
        <v>Matt Bodenheimer</v>
      </c>
      <c r="D73" s="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5"/>
      <c r="V73" s="35"/>
      <c r="W73" s="32"/>
      <c r="X73" s="32"/>
      <c r="Y73" s="32"/>
    </row>
    <row r="74" spans="1:25" ht="15.75" customHeight="1">
      <c r="A74" s="9" t="s">
        <v>13</v>
      </c>
      <c r="B74" s="30" t="s">
        <v>155</v>
      </c>
      <c r="C74" s="5" t="str">
        <f t="shared" si="0"/>
        <v>Frank Balog</v>
      </c>
      <c r="D74" s="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5"/>
      <c r="V74" s="35"/>
      <c r="W74" s="32"/>
      <c r="X74" s="32"/>
      <c r="Y74" s="32"/>
    </row>
    <row r="75" spans="1:25" ht="15.75" customHeight="1">
      <c r="A75" s="9" t="s">
        <v>131</v>
      </c>
      <c r="B75" s="30" t="s">
        <v>155</v>
      </c>
      <c r="C75" s="5" t="str">
        <f t="shared" si="0"/>
        <v>Aaron Loveless</v>
      </c>
      <c r="D75" s="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5"/>
      <c r="V75" s="35"/>
      <c r="W75" s="32"/>
      <c r="X75" s="32"/>
      <c r="Y75" s="32"/>
    </row>
    <row r="76" spans="1:25" ht="15.75" customHeight="1">
      <c r="A76" s="9" t="s">
        <v>135</v>
      </c>
      <c r="B76" s="30" t="s">
        <v>155</v>
      </c>
      <c r="C76" s="5" t="str">
        <f t="shared" si="0"/>
        <v>Craig Hileman</v>
      </c>
      <c r="D76" s="5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5"/>
      <c r="V76" s="35"/>
      <c r="W76" s="32"/>
      <c r="X76" s="32"/>
      <c r="Y76" s="32"/>
    </row>
    <row r="77" spans="1:25" ht="15.75" customHeight="1">
      <c r="A77" s="9" t="s">
        <v>139</v>
      </c>
      <c r="B77" s="30" t="s">
        <v>155</v>
      </c>
      <c r="C77" s="5" t="str">
        <f t="shared" si="0"/>
        <v>Rickey Owen</v>
      </c>
      <c r="D77" s="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5"/>
      <c r="V77" s="35"/>
      <c r="W77" s="32"/>
      <c r="X77" s="32"/>
      <c r="Y77" s="32"/>
    </row>
    <row r="78" spans="1:25" ht="15.75" customHeight="1">
      <c r="A78" s="9" t="s">
        <v>45</v>
      </c>
      <c r="B78" s="30" t="s">
        <v>155</v>
      </c>
      <c r="C78" s="5" t="str">
        <f t="shared" si="0"/>
        <v>Michael Peyton Goldenstein</v>
      </c>
      <c r="D78" s="5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5"/>
      <c r="V78" s="35"/>
      <c r="W78" s="32"/>
      <c r="X78" s="32"/>
      <c r="Y78" s="32"/>
    </row>
    <row r="79" spans="1:25" ht="15.75" customHeight="1">
      <c r="A79" s="9" t="s">
        <v>29</v>
      </c>
      <c r="B79" s="30" t="s">
        <v>155</v>
      </c>
      <c r="C79" s="5" t="str">
        <f t="shared" si="0"/>
        <v>Mike Petrasek</v>
      </c>
      <c r="D79" s="5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5"/>
      <c r="V79" s="35"/>
      <c r="W79" s="32"/>
      <c r="X79" s="32"/>
      <c r="Y79" s="32"/>
    </row>
    <row r="80" spans="1:25" ht="15.75" customHeight="1">
      <c r="A80" s="28"/>
      <c r="B80" s="29"/>
      <c r="C80" s="5">
        <f t="shared" si="0"/>
        <v>0</v>
      </c>
      <c r="D80" s="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5"/>
      <c r="V80" s="35"/>
      <c r="W80" s="32"/>
      <c r="X80" s="32"/>
      <c r="Y80" s="32"/>
    </row>
    <row r="81" spans="1:25" ht="15.75" customHeight="1">
      <c r="A81" s="21" t="s">
        <v>156</v>
      </c>
      <c r="B81" s="22"/>
      <c r="C81" s="5" t="str">
        <f t="shared" si="0"/>
        <v>WEEK 8</v>
      </c>
      <c r="D81" s="5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5"/>
      <c r="V81" s="35"/>
      <c r="W81" s="32"/>
      <c r="X81" s="32"/>
      <c r="Y81" s="32"/>
    </row>
    <row r="82" spans="1:25" ht="15.75" customHeight="1">
      <c r="A82" s="9" t="s">
        <v>13</v>
      </c>
      <c r="B82" s="10" t="s">
        <v>127</v>
      </c>
      <c r="C82" s="5" t="str">
        <f t="shared" si="0"/>
        <v>Frank Balog</v>
      </c>
      <c r="D82" s="5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5"/>
      <c r="V82" s="35"/>
      <c r="W82" s="32"/>
      <c r="X82" s="32"/>
      <c r="Y82" s="32"/>
    </row>
    <row r="83" spans="1:25" ht="15.75" customHeight="1">
      <c r="A83" s="9" t="s">
        <v>131</v>
      </c>
      <c r="B83" s="10" t="s">
        <v>86</v>
      </c>
      <c r="C83" s="5" t="str">
        <f t="shared" si="0"/>
        <v>Aaron Loveless</v>
      </c>
      <c r="D83" s="5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5"/>
      <c r="V83" s="35"/>
      <c r="W83" s="32"/>
      <c r="X83" s="32"/>
      <c r="Y83" s="32"/>
    </row>
    <row r="84" spans="1:25" ht="15.75" customHeight="1">
      <c r="A84" s="9" t="s">
        <v>135</v>
      </c>
      <c r="B84" s="10" t="s">
        <v>94</v>
      </c>
      <c r="C84" s="5" t="str">
        <f t="shared" si="0"/>
        <v>Craig Hileman</v>
      </c>
      <c r="D84" s="5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5"/>
      <c r="W84" s="32"/>
      <c r="X84" s="32"/>
      <c r="Y84" s="32"/>
    </row>
    <row r="85" spans="1:25" ht="15.75" customHeight="1">
      <c r="A85" s="9" t="s">
        <v>139</v>
      </c>
      <c r="B85" s="10" t="s">
        <v>102</v>
      </c>
      <c r="C85" s="5" t="str">
        <f t="shared" si="0"/>
        <v>Rickey Owen</v>
      </c>
      <c r="D85" s="5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5"/>
      <c r="V85" s="35"/>
      <c r="W85" s="32"/>
      <c r="X85" s="32"/>
      <c r="Y85" s="32"/>
    </row>
    <row r="86" spans="1:25" ht="15.75" customHeight="1">
      <c r="A86" s="9" t="s">
        <v>45</v>
      </c>
      <c r="B86" s="10" t="s">
        <v>143</v>
      </c>
      <c r="C86" s="5" t="str">
        <f t="shared" si="0"/>
        <v>Michael Peyton Goldenstein</v>
      </c>
      <c r="D86" s="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5"/>
      <c r="V86" s="35"/>
      <c r="W86" s="32"/>
      <c r="X86" s="32"/>
      <c r="Y86" s="32"/>
    </row>
    <row r="87" spans="1:25" ht="15.75" customHeight="1">
      <c r="A87" s="9" t="s">
        <v>29</v>
      </c>
      <c r="B87" s="10" t="s">
        <v>147</v>
      </c>
      <c r="C87" s="5" t="str">
        <f t="shared" si="0"/>
        <v>Mike Petrasek</v>
      </c>
      <c r="D87" s="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5"/>
      <c r="V87" s="35"/>
      <c r="W87" s="32"/>
      <c r="X87" s="32"/>
      <c r="Y87" s="32"/>
    </row>
    <row r="88" spans="1:25" ht="15.75" customHeight="1">
      <c r="A88" s="9" t="s">
        <v>78</v>
      </c>
      <c r="B88" s="31" t="s">
        <v>155</v>
      </c>
      <c r="C88" s="5" t="str">
        <f t="shared" si="0"/>
        <v>Steve Wloch</v>
      </c>
      <c r="D88" s="5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5"/>
      <c r="W88" s="32"/>
      <c r="X88" s="32"/>
      <c r="Y88" s="32"/>
    </row>
    <row r="89" spans="1:25" ht="15.75" customHeight="1">
      <c r="A89" s="9" t="s">
        <v>90</v>
      </c>
      <c r="B89" s="30" t="s">
        <v>155</v>
      </c>
      <c r="C89" s="5" t="str">
        <f t="shared" si="0"/>
        <v>Seth McKee</v>
      </c>
      <c r="D89" s="5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5"/>
      <c r="W89" s="32"/>
      <c r="X89" s="32"/>
      <c r="Y89" s="32"/>
    </row>
    <row r="90" spans="1:25" ht="15.75" customHeight="1">
      <c r="A90" s="9" t="s">
        <v>98</v>
      </c>
      <c r="B90" s="30" t="s">
        <v>155</v>
      </c>
      <c r="C90" s="5" t="str">
        <f t="shared" si="0"/>
        <v>Juan Cruz Rodriguez</v>
      </c>
      <c r="D90" s="5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5"/>
      <c r="W90" s="32"/>
      <c r="X90" s="32"/>
      <c r="Y90" s="32"/>
    </row>
    <row r="91" spans="1:25" ht="15.75" customHeight="1">
      <c r="A91" s="9" t="s">
        <v>106</v>
      </c>
      <c r="B91" s="30" t="s">
        <v>155</v>
      </c>
      <c r="C91" s="5" t="str">
        <f t="shared" si="0"/>
        <v>Jeremy Samuel</v>
      </c>
      <c r="D91" s="5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5"/>
      <c r="V91" s="35"/>
      <c r="W91" s="32"/>
      <c r="X91" s="32"/>
      <c r="Y91" s="32"/>
    </row>
    <row r="92" spans="1:25" ht="15.75" customHeight="1">
      <c r="A92" s="9" t="s">
        <v>110</v>
      </c>
      <c r="B92" s="30" t="s">
        <v>155</v>
      </c>
      <c r="C92" s="5" t="str">
        <f t="shared" si="0"/>
        <v>Tim Henriques</v>
      </c>
      <c r="D92" s="5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5"/>
      <c r="V92" s="35"/>
      <c r="W92" s="32"/>
      <c r="X92" s="32"/>
      <c r="Y92" s="32"/>
    </row>
    <row r="93" spans="1:25" ht="15.75" customHeight="1">
      <c r="A93" s="9" t="s">
        <v>118</v>
      </c>
      <c r="B93" s="30" t="s">
        <v>155</v>
      </c>
      <c r="C93" s="5" t="str">
        <f t="shared" si="0"/>
        <v>Silver Fox</v>
      </c>
      <c r="D93" s="5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35"/>
      <c r="W93" s="32"/>
      <c r="X93" s="32"/>
      <c r="Y93" s="32"/>
    </row>
    <row r="94" spans="1:25" ht="15.75" customHeight="1">
      <c r="A94" s="28"/>
      <c r="B94" s="29"/>
      <c r="C94" s="5">
        <f t="shared" si="0"/>
        <v>0</v>
      </c>
      <c r="D94" s="5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35"/>
      <c r="W94" s="32"/>
      <c r="X94" s="32"/>
      <c r="Y94" s="32"/>
    </row>
    <row r="95" spans="1:25" ht="15.75" customHeight="1">
      <c r="A95" s="21" t="s">
        <v>157</v>
      </c>
      <c r="B95" s="22"/>
      <c r="C95" s="5" t="str">
        <f t="shared" si="0"/>
        <v>WEEK 9</v>
      </c>
      <c r="D95" s="5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5"/>
      <c r="V95" s="35"/>
      <c r="W95" s="32"/>
      <c r="X95" s="32"/>
      <c r="Y95" s="32"/>
    </row>
    <row r="96" spans="1:25" ht="15.75" customHeight="1">
      <c r="A96" s="9" t="s">
        <v>78</v>
      </c>
      <c r="B96" s="10" t="s">
        <v>79</v>
      </c>
      <c r="C96" s="5" t="str">
        <f t="shared" si="0"/>
        <v>Steve Wloch</v>
      </c>
      <c r="D96" s="5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5"/>
      <c r="V96" s="35"/>
      <c r="W96" s="32"/>
      <c r="X96" s="32"/>
      <c r="Y96" s="32"/>
    </row>
    <row r="97" spans="1:25" ht="15.75" customHeight="1">
      <c r="A97" s="9" t="s">
        <v>90</v>
      </c>
      <c r="B97" s="10" t="s">
        <v>14</v>
      </c>
      <c r="C97" s="5" t="str">
        <f t="shared" si="0"/>
        <v>Seth McKee</v>
      </c>
      <c r="D97" s="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5"/>
      <c r="V97" s="35"/>
      <c r="W97" s="32"/>
      <c r="X97" s="32"/>
      <c r="Y97" s="32"/>
    </row>
    <row r="98" spans="1:25" ht="15.75" customHeight="1">
      <c r="A98" s="9" t="s">
        <v>98</v>
      </c>
      <c r="B98" s="10" t="s">
        <v>30</v>
      </c>
      <c r="C98" s="5" t="str">
        <f t="shared" si="0"/>
        <v>Juan Cruz Rodriguez</v>
      </c>
      <c r="D98" s="5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5"/>
      <c r="V98" s="35"/>
      <c r="W98" s="32"/>
      <c r="X98" s="32"/>
      <c r="Y98" s="32"/>
    </row>
    <row r="99" spans="1:25" ht="15.75" customHeight="1">
      <c r="A99" s="9" t="s">
        <v>106</v>
      </c>
      <c r="B99" s="10" t="s">
        <v>46</v>
      </c>
      <c r="C99" s="5" t="str">
        <f t="shared" si="0"/>
        <v>Jeremy Samuel</v>
      </c>
      <c r="D99" s="5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5"/>
      <c r="V99" s="35"/>
      <c r="W99" s="32"/>
      <c r="X99" s="32"/>
      <c r="Y99" s="32"/>
    </row>
    <row r="100" spans="1:25" ht="15.75" customHeight="1">
      <c r="A100" s="9" t="s">
        <v>110</v>
      </c>
      <c r="B100" s="10" t="s">
        <v>111</v>
      </c>
      <c r="C100" s="5" t="str">
        <f t="shared" si="0"/>
        <v>Tim Henriques</v>
      </c>
      <c r="D100" s="5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5"/>
      <c r="V100" s="35"/>
      <c r="W100" s="32"/>
      <c r="X100" s="32"/>
      <c r="Y100" s="32"/>
    </row>
    <row r="101" spans="1:25" ht="15.75" customHeight="1">
      <c r="A101" s="9" t="s">
        <v>118</v>
      </c>
      <c r="B101" s="10" t="s">
        <v>119</v>
      </c>
      <c r="C101" s="5" t="str">
        <f t="shared" si="0"/>
        <v>Silver Fox</v>
      </c>
      <c r="D101" s="5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5"/>
      <c r="V101" s="35"/>
      <c r="W101" s="32"/>
      <c r="X101" s="32"/>
      <c r="Y101" s="32"/>
    </row>
    <row r="102" spans="1:25" ht="15.75" customHeight="1">
      <c r="A102" s="9" t="s">
        <v>5</v>
      </c>
      <c r="B102" s="31" t="s">
        <v>155</v>
      </c>
      <c r="C102" s="5" t="str">
        <f t="shared" si="0"/>
        <v>David Bitzer</v>
      </c>
      <c r="D102" s="5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5"/>
      <c r="V102" s="35"/>
      <c r="W102" s="32"/>
      <c r="X102" s="32"/>
      <c r="Y102" s="32"/>
    </row>
    <row r="103" spans="1:25" ht="15.75" customHeight="1">
      <c r="A103" s="9" t="s">
        <v>21</v>
      </c>
      <c r="B103" s="30" t="s">
        <v>155</v>
      </c>
      <c r="C103" s="5" t="str">
        <f t="shared" si="0"/>
        <v>John Balog</v>
      </c>
      <c r="D103" s="5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5"/>
      <c r="V103" s="35"/>
      <c r="W103" s="32"/>
      <c r="X103" s="32"/>
      <c r="Y103" s="32"/>
    </row>
    <row r="104" spans="1:25" ht="15.75" customHeight="1">
      <c r="A104" s="9" t="s">
        <v>37</v>
      </c>
      <c r="B104" s="30" t="s">
        <v>155</v>
      </c>
      <c r="C104" s="5" t="str">
        <f t="shared" si="0"/>
        <v>Anthony Ricci</v>
      </c>
      <c r="D104" s="5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5"/>
      <c r="V104" s="35"/>
      <c r="W104" s="32"/>
      <c r="X104" s="32"/>
      <c r="Y104" s="32"/>
    </row>
    <row r="105" spans="1:25" ht="15.75" customHeight="1">
      <c r="A105" s="9" t="s">
        <v>53</v>
      </c>
      <c r="B105" s="30" t="s">
        <v>155</v>
      </c>
      <c r="C105" s="5" t="str">
        <f t="shared" si="0"/>
        <v>Bobby Lesher</v>
      </c>
      <c r="D105" s="5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5"/>
      <c r="V105" s="35"/>
      <c r="W105" s="32"/>
      <c r="X105" s="32"/>
      <c r="Y105" s="32"/>
    </row>
    <row r="106" spans="1:25" ht="15.75" customHeight="1">
      <c r="A106" s="9" t="s">
        <v>61</v>
      </c>
      <c r="B106" s="30" t="s">
        <v>155</v>
      </c>
      <c r="C106" s="5" t="str">
        <f t="shared" si="0"/>
        <v>Jon Prior</v>
      </c>
      <c r="D106" s="5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5"/>
      <c r="V106" s="35"/>
      <c r="W106" s="32"/>
      <c r="X106" s="32"/>
      <c r="Y106" s="32"/>
    </row>
    <row r="107" spans="1:25" ht="15.75" customHeight="1">
      <c r="A107" s="9" t="s">
        <v>69</v>
      </c>
      <c r="B107" s="30" t="s">
        <v>155</v>
      </c>
      <c r="C107" s="5" t="str">
        <f t="shared" si="0"/>
        <v>Matt Bodenheimer</v>
      </c>
      <c r="D107" s="5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5"/>
      <c r="V107" s="35"/>
      <c r="W107" s="32"/>
      <c r="X107" s="32"/>
      <c r="Y107" s="32"/>
    </row>
    <row r="108" spans="1:25" ht="15.75" customHeight="1">
      <c r="A108" s="28"/>
      <c r="B108" s="29"/>
      <c r="C108" s="5">
        <f t="shared" si="0"/>
        <v>0</v>
      </c>
      <c r="D108" s="5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5"/>
      <c r="V108" s="35"/>
      <c r="W108" s="32"/>
      <c r="X108" s="32"/>
      <c r="Y108" s="32"/>
    </row>
    <row r="109" spans="1:25" ht="15.75" customHeight="1">
      <c r="A109" s="21" t="s">
        <v>158</v>
      </c>
      <c r="B109" s="22"/>
      <c r="C109" s="5" t="str">
        <f t="shared" si="0"/>
        <v>WEEK 10</v>
      </c>
      <c r="D109" s="5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5"/>
      <c r="V109" s="35"/>
      <c r="W109" s="32"/>
      <c r="X109" s="32"/>
      <c r="Y109" s="32"/>
    </row>
    <row r="110" spans="1:25" ht="15.75" customHeight="1">
      <c r="A110" s="9" t="s">
        <v>45</v>
      </c>
      <c r="B110" s="10" t="s">
        <v>30</v>
      </c>
      <c r="C110" s="5" t="str">
        <f t="shared" si="0"/>
        <v>Michael Peyton Goldenstein</v>
      </c>
      <c r="D110" s="5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5"/>
      <c r="V110" s="35"/>
      <c r="W110" s="32"/>
      <c r="X110" s="32"/>
      <c r="Y110" s="32"/>
    </row>
    <row r="111" spans="1:25" ht="15.75" customHeight="1">
      <c r="A111" s="9" t="s">
        <v>131</v>
      </c>
      <c r="B111" s="10" t="s">
        <v>102</v>
      </c>
      <c r="C111" s="5" t="str">
        <f t="shared" si="0"/>
        <v>Aaron Loveless</v>
      </c>
      <c r="D111" s="5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5"/>
      <c r="V111" s="35"/>
      <c r="W111" s="32"/>
      <c r="X111" s="32"/>
      <c r="Y111" s="32"/>
    </row>
    <row r="112" spans="1:25" ht="15.75" customHeight="1">
      <c r="A112" s="9" t="s">
        <v>90</v>
      </c>
      <c r="B112" s="10" t="s">
        <v>46</v>
      </c>
      <c r="C112" s="5" t="str">
        <f t="shared" si="0"/>
        <v>Seth McKee</v>
      </c>
      <c r="D112" s="5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5"/>
      <c r="V112" s="35"/>
      <c r="W112" s="32"/>
      <c r="X112" s="32"/>
      <c r="Y112" s="32"/>
    </row>
    <row r="113" spans="1:25" ht="15.75" customHeight="1">
      <c r="A113" s="9" t="s">
        <v>21</v>
      </c>
      <c r="B113" s="10" t="s">
        <v>54</v>
      </c>
      <c r="C113" s="5" t="str">
        <f t="shared" si="0"/>
        <v>John Balog</v>
      </c>
      <c r="D113" s="5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5"/>
      <c r="V113" s="35"/>
      <c r="W113" s="32"/>
      <c r="X113" s="32"/>
      <c r="Y113" s="32"/>
    </row>
    <row r="114" spans="1:25" ht="15.75" customHeight="1">
      <c r="A114" s="9" t="s">
        <v>37</v>
      </c>
      <c r="B114" s="10" t="s">
        <v>143</v>
      </c>
      <c r="C114" s="5" t="str">
        <f t="shared" si="0"/>
        <v>Anthony Ricci</v>
      </c>
      <c r="D114" s="5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5"/>
      <c r="V114" s="35"/>
      <c r="W114" s="32"/>
      <c r="X114" s="32"/>
      <c r="Y114" s="32"/>
    </row>
    <row r="115" spans="1:25" ht="15.75" customHeight="1">
      <c r="A115" s="9" t="s">
        <v>98</v>
      </c>
      <c r="B115" s="10" t="s">
        <v>62</v>
      </c>
      <c r="C115" s="5" t="str">
        <f t="shared" si="0"/>
        <v>Juan Cruz Rodriguez</v>
      </c>
      <c r="D115" s="5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5"/>
      <c r="V115" s="35"/>
      <c r="W115" s="32"/>
      <c r="X115" s="32"/>
      <c r="Y115" s="32"/>
    </row>
    <row r="116" spans="1:25" ht="15.75" customHeight="1">
      <c r="A116" s="9" t="s">
        <v>13</v>
      </c>
      <c r="B116" s="10" t="s">
        <v>147</v>
      </c>
      <c r="C116" s="5" t="str">
        <f t="shared" si="0"/>
        <v>Frank Balog</v>
      </c>
      <c r="D116" s="5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5"/>
      <c r="V116" s="35"/>
      <c r="W116" s="32"/>
      <c r="X116" s="32"/>
      <c r="Y116" s="32"/>
    </row>
    <row r="117" spans="1:25" ht="15.75" customHeight="1">
      <c r="A117" s="9" t="s">
        <v>5</v>
      </c>
      <c r="B117" s="10" t="s">
        <v>119</v>
      </c>
      <c r="C117" s="5" t="str">
        <f t="shared" si="0"/>
        <v>David Bitzer</v>
      </c>
      <c r="D117" s="5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5"/>
      <c r="V117" s="35"/>
      <c r="W117" s="32"/>
      <c r="X117" s="32"/>
      <c r="Y117" s="32"/>
    </row>
    <row r="118" spans="1:25" ht="15.75" customHeight="1">
      <c r="A118" s="9" t="s">
        <v>78</v>
      </c>
      <c r="B118" s="10" t="s">
        <v>70</v>
      </c>
      <c r="C118" s="5" t="str">
        <f t="shared" si="0"/>
        <v>Steve Wloch</v>
      </c>
      <c r="D118" s="5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5"/>
      <c r="V118" s="35"/>
      <c r="W118" s="32"/>
      <c r="X118" s="32"/>
      <c r="Y118" s="32"/>
    </row>
    <row r="119" spans="1:25" ht="15.75" customHeight="1">
      <c r="A119" s="28"/>
      <c r="B119" s="29"/>
      <c r="C119" s="5">
        <f t="shared" si="0"/>
        <v>0</v>
      </c>
      <c r="D119" s="5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5"/>
      <c r="V119" s="35"/>
      <c r="W119" s="32"/>
      <c r="X119" s="32"/>
      <c r="Y119" s="32"/>
    </row>
    <row r="120" spans="1:25" ht="15.75" customHeight="1">
      <c r="A120" s="21" t="s">
        <v>159</v>
      </c>
      <c r="B120" s="22"/>
      <c r="C120" s="5" t="str">
        <f t="shared" si="0"/>
        <v>WEEK 11</v>
      </c>
      <c r="D120" s="5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5"/>
      <c r="V120" s="35"/>
      <c r="W120" s="32"/>
      <c r="X120" s="32"/>
      <c r="Y120" s="32"/>
    </row>
    <row r="121" spans="1:25" ht="15.75" customHeight="1">
      <c r="A121" s="9" t="s">
        <v>110</v>
      </c>
      <c r="B121" s="10" t="s">
        <v>127</v>
      </c>
      <c r="C121" s="5" t="str">
        <f t="shared" si="0"/>
        <v>Tim Henriques</v>
      </c>
      <c r="D121" s="5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5"/>
      <c r="V121" s="35"/>
      <c r="W121" s="32"/>
      <c r="X121" s="32"/>
      <c r="Y121" s="32"/>
    </row>
    <row r="122" spans="1:25" ht="15.75" customHeight="1">
      <c r="A122" s="9" t="s">
        <v>106</v>
      </c>
      <c r="B122" s="10" t="s">
        <v>79</v>
      </c>
      <c r="C122" s="5" t="str">
        <f t="shared" si="0"/>
        <v>Jeremy Samuel</v>
      </c>
      <c r="D122" s="5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5"/>
      <c r="V122" s="35"/>
      <c r="W122" s="32"/>
      <c r="X122" s="32"/>
      <c r="Y122" s="32"/>
    </row>
    <row r="123" spans="1:25" ht="15.75" customHeight="1">
      <c r="A123" s="9" t="s">
        <v>29</v>
      </c>
      <c r="B123" s="10" t="s">
        <v>6</v>
      </c>
      <c r="C123" s="5" t="str">
        <f t="shared" si="0"/>
        <v>Mike Petrasek</v>
      </c>
      <c r="D123" s="5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5"/>
      <c r="V123" s="35"/>
      <c r="W123" s="32"/>
      <c r="X123" s="32"/>
      <c r="Y123" s="32"/>
    </row>
    <row r="124" spans="1:25" ht="15.75" customHeight="1">
      <c r="A124" s="9" t="s">
        <v>69</v>
      </c>
      <c r="B124" s="10" t="s">
        <v>86</v>
      </c>
      <c r="C124" s="5" t="str">
        <f t="shared" si="0"/>
        <v>Matt Bodenheimer</v>
      </c>
      <c r="D124" s="5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5"/>
      <c r="V124" s="35"/>
      <c r="W124" s="32"/>
      <c r="X124" s="32"/>
      <c r="Y124" s="32"/>
    </row>
    <row r="125" spans="1:25" ht="15.75" customHeight="1">
      <c r="A125" s="9" t="s">
        <v>118</v>
      </c>
      <c r="B125" s="10" t="s">
        <v>14</v>
      </c>
      <c r="C125" s="5" t="str">
        <f t="shared" si="0"/>
        <v>Silver Fox</v>
      </c>
      <c r="D125" s="5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5"/>
      <c r="V125" s="35"/>
      <c r="W125" s="32"/>
      <c r="X125" s="32"/>
      <c r="Y125" s="32"/>
    </row>
    <row r="126" spans="1:25" ht="15.75" customHeight="1">
      <c r="A126" s="9" t="s">
        <v>61</v>
      </c>
      <c r="B126" s="10" t="s">
        <v>22</v>
      </c>
      <c r="C126" s="5" t="str">
        <f t="shared" si="0"/>
        <v>Jon Prior</v>
      </c>
      <c r="D126" s="5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5"/>
      <c r="V126" s="35"/>
      <c r="W126" s="32"/>
      <c r="X126" s="32"/>
      <c r="Y126" s="32"/>
    </row>
    <row r="127" spans="1:25" ht="15.75" customHeight="1">
      <c r="A127" s="9" t="s">
        <v>53</v>
      </c>
      <c r="B127" s="10" t="s">
        <v>94</v>
      </c>
      <c r="C127" s="5" t="str">
        <f t="shared" si="0"/>
        <v>Bobby Lesher</v>
      </c>
      <c r="D127" s="5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5"/>
      <c r="V127" s="35"/>
      <c r="W127" s="32"/>
      <c r="X127" s="32"/>
      <c r="Y127" s="32"/>
    </row>
    <row r="128" spans="1:25" ht="15.75" customHeight="1">
      <c r="A128" s="9" t="s">
        <v>45</v>
      </c>
      <c r="B128" s="10" t="s">
        <v>38</v>
      </c>
      <c r="C128" s="5" t="str">
        <f t="shared" si="0"/>
        <v>Michael Peyton Goldenstein</v>
      </c>
      <c r="D128" s="5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5"/>
      <c r="V128" s="35"/>
      <c r="W128" s="32"/>
      <c r="X128" s="32"/>
      <c r="Y128" s="32"/>
    </row>
    <row r="129" spans="1:25" ht="15.75" customHeight="1">
      <c r="A129" s="9" t="s">
        <v>135</v>
      </c>
      <c r="B129" s="10" t="s">
        <v>46</v>
      </c>
      <c r="C129" s="5" t="str">
        <f t="shared" si="0"/>
        <v>Craig Hileman</v>
      </c>
      <c r="D129" s="5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5"/>
      <c r="V129" s="35"/>
      <c r="W129" s="32"/>
      <c r="X129" s="32"/>
      <c r="Y129" s="32"/>
    </row>
    <row r="130" spans="1:25" ht="15.75" customHeight="1">
      <c r="A130" s="19"/>
      <c r="B130" s="20"/>
      <c r="C130" s="5">
        <f t="shared" si="0"/>
        <v>0</v>
      </c>
      <c r="D130" s="5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5"/>
      <c r="V130" s="35"/>
      <c r="W130" s="32"/>
      <c r="X130" s="32"/>
      <c r="Y130" s="32"/>
    </row>
    <row r="131" spans="1:25" ht="15.75" customHeight="1">
      <c r="A131" s="21" t="s">
        <v>160</v>
      </c>
      <c r="B131" s="22"/>
      <c r="C131" s="5" t="str">
        <f t="shared" si="0"/>
        <v>WEEK 12</v>
      </c>
      <c r="D131" s="5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5"/>
      <c r="V131" s="35"/>
      <c r="W131" s="32"/>
      <c r="X131" s="32"/>
      <c r="Y131" s="32"/>
    </row>
    <row r="132" spans="1:25" ht="15.75" customHeight="1">
      <c r="A132" s="9" t="s">
        <v>90</v>
      </c>
      <c r="B132" s="10" t="s">
        <v>127</v>
      </c>
      <c r="C132" s="5" t="str">
        <f t="shared" si="0"/>
        <v>Seth McKee</v>
      </c>
      <c r="D132" s="5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5"/>
      <c r="V132" s="35"/>
      <c r="W132" s="32"/>
      <c r="X132" s="32"/>
      <c r="Y132" s="32"/>
    </row>
    <row r="133" spans="1:25" ht="15.75" customHeight="1">
      <c r="A133" s="9" t="s">
        <v>37</v>
      </c>
      <c r="B133" s="10" t="s">
        <v>79</v>
      </c>
      <c r="C133" s="5" t="str">
        <f t="shared" si="0"/>
        <v>Anthony Ricci</v>
      </c>
      <c r="D133" s="5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5"/>
      <c r="V133" s="35"/>
      <c r="W133" s="32"/>
      <c r="X133" s="32"/>
      <c r="Y133" s="32"/>
    </row>
    <row r="134" spans="1:25" ht="15.75" customHeight="1">
      <c r="A134" s="9" t="s">
        <v>135</v>
      </c>
      <c r="B134" s="10" t="s">
        <v>86</v>
      </c>
      <c r="C134" s="5" t="str">
        <f t="shared" si="0"/>
        <v>Craig Hileman</v>
      </c>
      <c r="D134" s="5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5"/>
      <c r="V134" s="35"/>
      <c r="W134" s="32"/>
      <c r="X134" s="32"/>
      <c r="Y134" s="32"/>
    </row>
    <row r="135" spans="1:25" ht="15.75" customHeight="1">
      <c r="A135" s="9" t="s">
        <v>98</v>
      </c>
      <c r="B135" s="10" t="s">
        <v>14</v>
      </c>
      <c r="C135" s="5" t="str">
        <f t="shared" si="0"/>
        <v>Juan Cruz Rodriguez</v>
      </c>
      <c r="D135" s="5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5"/>
      <c r="V135" s="35"/>
      <c r="W135" s="32"/>
      <c r="X135" s="32"/>
      <c r="Y135" s="32"/>
    </row>
    <row r="136" spans="1:25" ht="15.75" customHeight="1">
      <c r="A136" s="9" t="s">
        <v>29</v>
      </c>
      <c r="B136" s="10" t="s">
        <v>102</v>
      </c>
      <c r="C136" s="5" t="str">
        <f t="shared" si="0"/>
        <v>Mike Petrasek</v>
      </c>
      <c r="D136" s="5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5"/>
      <c r="V136" s="35"/>
      <c r="W136" s="32"/>
      <c r="X136" s="32"/>
      <c r="Y136" s="32"/>
    </row>
    <row r="137" spans="1:25" ht="15.75" customHeight="1">
      <c r="A137" s="9" t="s">
        <v>118</v>
      </c>
      <c r="B137" s="10" t="s">
        <v>143</v>
      </c>
      <c r="C137" s="5" t="str">
        <f t="shared" si="0"/>
        <v>Silver Fox</v>
      </c>
      <c r="D137" s="5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5"/>
      <c r="V137" s="35"/>
      <c r="W137" s="32"/>
      <c r="X137" s="32"/>
      <c r="Y137" s="32"/>
    </row>
    <row r="138" spans="1:25" ht="15.75" customHeight="1">
      <c r="A138" s="9" t="s">
        <v>106</v>
      </c>
      <c r="B138" s="10" t="s">
        <v>111</v>
      </c>
      <c r="C138" s="5" t="str">
        <f t="shared" si="0"/>
        <v>Jeremy Samuel</v>
      </c>
      <c r="D138" s="5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5"/>
      <c r="V138" s="35"/>
      <c r="W138" s="32"/>
      <c r="X138" s="32"/>
      <c r="Y138" s="32"/>
    </row>
    <row r="139" spans="1:25" ht="15.75" customHeight="1">
      <c r="A139" s="9" t="s">
        <v>78</v>
      </c>
      <c r="B139" s="10" t="s">
        <v>62</v>
      </c>
      <c r="C139" s="5" t="str">
        <f t="shared" si="0"/>
        <v>Steve Wloch</v>
      </c>
      <c r="D139" s="5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5"/>
      <c r="V139" s="35"/>
      <c r="W139" s="32"/>
      <c r="X139" s="32"/>
      <c r="Y139" s="32"/>
    </row>
    <row r="140" spans="1:25" ht="15.75" customHeight="1">
      <c r="A140" s="9" t="s">
        <v>139</v>
      </c>
      <c r="B140" s="10" t="s">
        <v>147</v>
      </c>
      <c r="C140" s="5" t="str">
        <f t="shared" si="0"/>
        <v>Rickey Owen</v>
      </c>
      <c r="D140" s="5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5"/>
      <c r="V140" s="35"/>
      <c r="W140" s="32"/>
      <c r="X140" s="32"/>
      <c r="Y140" s="32"/>
    </row>
    <row r="141" spans="1:25" ht="15.75" customHeight="1">
      <c r="A141" s="19"/>
      <c r="B141" s="20"/>
      <c r="C141" s="5">
        <f t="shared" si="0"/>
        <v>0</v>
      </c>
      <c r="D141" s="5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5"/>
      <c r="V141" s="35"/>
      <c r="W141" s="32"/>
      <c r="X141" s="32"/>
      <c r="Y141" s="32"/>
    </row>
    <row r="142" spans="1:25" ht="15.75" customHeight="1">
      <c r="A142" s="21" t="s">
        <v>161</v>
      </c>
      <c r="B142" s="22"/>
      <c r="C142" s="5" t="str">
        <f t="shared" si="0"/>
        <v>WEEK 13</v>
      </c>
      <c r="D142" s="5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5"/>
      <c r="V142" s="35"/>
      <c r="W142" s="32"/>
      <c r="X142" s="32"/>
      <c r="Y142" s="32"/>
    </row>
    <row r="143" spans="1:25" ht="15.75" customHeight="1">
      <c r="A143" s="9" t="s">
        <v>37</v>
      </c>
      <c r="B143" s="10" t="s">
        <v>6</v>
      </c>
      <c r="C143" s="5" t="str">
        <f t="shared" si="0"/>
        <v>Anthony Ricci</v>
      </c>
      <c r="D143" s="5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5"/>
      <c r="V143" s="35"/>
      <c r="W143" s="32"/>
      <c r="X143" s="32"/>
      <c r="Y143" s="32"/>
    </row>
    <row r="144" spans="1:25" ht="15.75" customHeight="1">
      <c r="A144" s="9" t="s">
        <v>139</v>
      </c>
      <c r="B144" s="10" t="s">
        <v>14</v>
      </c>
      <c r="C144" s="5" t="str">
        <f t="shared" si="0"/>
        <v>Rickey Owen</v>
      </c>
      <c r="D144" s="5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5"/>
      <c r="V144" s="35"/>
      <c r="W144" s="32"/>
      <c r="X144" s="32"/>
      <c r="Y144" s="32"/>
    </row>
    <row r="145" spans="1:25" ht="15.75" customHeight="1">
      <c r="A145" s="9" t="s">
        <v>135</v>
      </c>
      <c r="B145" s="10" t="s">
        <v>22</v>
      </c>
      <c r="C145" s="5" t="str">
        <f t="shared" si="0"/>
        <v>Craig Hileman</v>
      </c>
      <c r="D145" s="5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5"/>
      <c r="V145" s="35"/>
      <c r="W145" s="32"/>
      <c r="X145" s="32"/>
      <c r="Y145" s="32"/>
    </row>
    <row r="146" spans="1:25" ht="15.75" customHeight="1">
      <c r="A146" s="9" t="s">
        <v>21</v>
      </c>
      <c r="B146" s="10" t="s">
        <v>38</v>
      </c>
      <c r="C146" s="5" t="str">
        <f t="shared" si="0"/>
        <v>John Balog</v>
      </c>
      <c r="D146" s="5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5"/>
      <c r="V146" s="35"/>
      <c r="W146" s="32"/>
      <c r="X146" s="32"/>
      <c r="Y146" s="32"/>
    </row>
    <row r="147" spans="1:25" ht="15.75" customHeight="1">
      <c r="A147" s="9" t="s">
        <v>5</v>
      </c>
      <c r="B147" s="10" t="s">
        <v>143</v>
      </c>
      <c r="C147" s="5" t="str">
        <f t="shared" si="0"/>
        <v>David Bitzer</v>
      </c>
      <c r="D147" s="5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5"/>
      <c r="V147" s="35"/>
      <c r="W147" s="32"/>
      <c r="X147" s="32"/>
      <c r="Y147" s="32"/>
    </row>
    <row r="148" spans="1:25" ht="15.75" customHeight="1">
      <c r="A148" s="9" t="s">
        <v>13</v>
      </c>
      <c r="B148" s="10" t="s">
        <v>111</v>
      </c>
      <c r="C148" s="5" t="str">
        <f t="shared" si="0"/>
        <v>Frank Balog</v>
      </c>
      <c r="D148" s="5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5"/>
      <c r="V148" s="35"/>
      <c r="W148" s="32"/>
      <c r="X148" s="32"/>
      <c r="Y148" s="32"/>
    </row>
    <row r="149" spans="1:25" ht="15.75" customHeight="1">
      <c r="A149" s="9" t="s">
        <v>69</v>
      </c>
      <c r="B149" s="10" t="s">
        <v>62</v>
      </c>
      <c r="C149" s="5" t="str">
        <f t="shared" si="0"/>
        <v>Matt Bodenheimer</v>
      </c>
      <c r="D149" s="5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5"/>
      <c r="V149" s="35"/>
      <c r="W149" s="32"/>
      <c r="X149" s="32"/>
      <c r="Y149" s="32"/>
    </row>
    <row r="150" spans="1:25" ht="15.75" customHeight="1">
      <c r="A150" s="9" t="s">
        <v>106</v>
      </c>
      <c r="B150" s="10" t="s">
        <v>119</v>
      </c>
      <c r="C150" s="5" t="str">
        <f t="shared" si="0"/>
        <v>Jeremy Samuel</v>
      </c>
      <c r="D150" s="5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5"/>
      <c r="V150" s="35"/>
      <c r="W150" s="32"/>
      <c r="X150" s="32"/>
      <c r="Y150" s="32"/>
    </row>
    <row r="151" spans="1:25" ht="15.75" customHeight="1">
      <c r="A151" s="9" t="s">
        <v>53</v>
      </c>
      <c r="B151" s="10" t="s">
        <v>70</v>
      </c>
      <c r="C151" s="5" t="str">
        <f t="shared" si="0"/>
        <v>Bobby Lesher</v>
      </c>
      <c r="D151" s="5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5"/>
      <c r="V151" s="35"/>
      <c r="W151" s="32"/>
      <c r="X151" s="32"/>
      <c r="Y151" s="32"/>
    </row>
    <row r="152" spans="1:25" ht="15.75" customHeight="1">
      <c r="A152" s="19"/>
      <c r="B152" s="20"/>
      <c r="C152" s="5">
        <f t="shared" si="0"/>
        <v>0</v>
      </c>
      <c r="D152" s="5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5"/>
      <c r="V152" s="35"/>
      <c r="W152" s="32"/>
      <c r="X152" s="32"/>
      <c r="Y152" s="32"/>
    </row>
    <row r="153" spans="1:25" ht="15.75" customHeight="1">
      <c r="A153" s="21" t="s">
        <v>162</v>
      </c>
      <c r="B153" s="22"/>
      <c r="C153" s="5" t="str">
        <f t="shared" si="0"/>
        <v>WEEK 14</v>
      </c>
      <c r="D153" s="5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5"/>
      <c r="V153" s="35"/>
      <c r="W153" s="32"/>
      <c r="X153" s="32"/>
      <c r="Y153" s="32"/>
    </row>
    <row r="154" spans="1:25" ht="15.75" customHeight="1">
      <c r="A154" s="9" t="s">
        <v>78</v>
      </c>
      <c r="B154" s="10" t="s">
        <v>86</v>
      </c>
      <c r="C154" s="5" t="str">
        <f t="shared" si="0"/>
        <v>Steve Wloch</v>
      </c>
      <c r="D154" s="5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5"/>
      <c r="V154" s="35"/>
      <c r="W154" s="32"/>
      <c r="X154" s="32"/>
      <c r="Y154" s="32"/>
    </row>
    <row r="155" spans="1:25" ht="15.75" customHeight="1">
      <c r="A155" s="9" t="s">
        <v>5</v>
      </c>
      <c r="B155" s="10" t="s">
        <v>14</v>
      </c>
      <c r="C155" s="5" t="str">
        <f t="shared" si="0"/>
        <v>David Bitzer</v>
      </c>
      <c r="D155" s="5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5"/>
      <c r="V155" s="35"/>
      <c r="W155" s="32"/>
      <c r="X155" s="32"/>
      <c r="Y155" s="32"/>
    </row>
    <row r="156" spans="1:25" ht="15.75" customHeight="1">
      <c r="A156" s="9" t="s">
        <v>13</v>
      </c>
      <c r="B156" s="10" t="s">
        <v>22</v>
      </c>
      <c r="C156" s="5" t="str">
        <f t="shared" si="0"/>
        <v>Frank Balog</v>
      </c>
      <c r="D156" s="5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5"/>
      <c r="V156" s="35"/>
      <c r="W156" s="32"/>
      <c r="X156" s="32"/>
      <c r="Y156" s="32"/>
    </row>
    <row r="157" spans="1:25" ht="15.75" customHeight="1">
      <c r="A157" s="9" t="s">
        <v>45</v>
      </c>
      <c r="B157" s="10" t="s">
        <v>102</v>
      </c>
      <c r="C157" s="5" t="str">
        <f t="shared" si="0"/>
        <v>Michael Peyton Goldenstein</v>
      </c>
      <c r="D157" s="5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5"/>
      <c r="V157" s="35"/>
      <c r="W157" s="32"/>
      <c r="X157" s="32"/>
      <c r="Y157" s="32"/>
    </row>
    <row r="158" spans="1:25" ht="15.75" customHeight="1">
      <c r="A158" s="9" t="s">
        <v>110</v>
      </c>
      <c r="B158" s="10" t="s">
        <v>46</v>
      </c>
      <c r="C158" s="5" t="str">
        <f t="shared" si="0"/>
        <v>Tim Henriques</v>
      </c>
      <c r="D158" s="5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5"/>
      <c r="V158" s="35"/>
      <c r="W158" s="32"/>
      <c r="X158" s="32"/>
      <c r="Y158" s="32"/>
    </row>
    <row r="159" spans="1:25" ht="15.75" customHeight="1">
      <c r="A159" s="9" t="s">
        <v>61</v>
      </c>
      <c r="B159" s="10" t="s">
        <v>54</v>
      </c>
      <c r="C159" s="5" t="str">
        <f t="shared" si="0"/>
        <v>Jon Prior</v>
      </c>
      <c r="D159" s="5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5"/>
      <c r="V159" s="35"/>
      <c r="W159" s="32"/>
      <c r="X159" s="32"/>
      <c r="Y159" s="32"/>
    </row>
    <row r="160" spans="1:25" ht="15.75" customHeight="1">
      <c r="A160" s="9" t="s">
        <v>98</v>
      </c>
      <c r="B160" s="10" t="s">
        <v>147</v>
      </c>
      <c r="C160" s="5" t="str">
        <f t="shared" si="0"/>
        <v>Juan Cruz Rodriguez</v>
      </c>
      <c r="D160" s="5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5"/>
      <c r="V160" s="35"/>
      <c r="W160" s="32"/>
      <c r="X160" s="32"/>
      <c r="Y160" s="32"/>
    </row>
    <row r="161" spans="1:25" ht="15.75" customHeight="1">
      <c r="A161" s="9" t="s">
        <v>37</v>
      </c>
      <c r="B161" s="10" t="s">
        <v>119</v>
      </c>
      <c r="C161" s="5" t="str">
        <f t="shared" si="0"/>
        <v>Anthony Ricci</v>
      </c>
      <c r="D161" s="5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5"/>
      <c r="V161" s="35"/>
      <c r="W161" s="32"/>
      <c r="X161" s="32"/>
      <c r="Y161" s="32"/>
    </row>
    <row r="162" spans="1:25" ht="15.75" customHeight="1">
      <c r="A162" s="9" t="s">
        <v>135</v>
      </c>
      <c r="B162" s="10" t="s">
        <v>70</v>
      </c>
      <c r="C162" s="5" t="str">
        <f t="shared" si="0"/>
        <v>Craig Hileman</v>
      </c>
      <c r="D162" s="5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5"/>
      <c r="V162" s="35"/>
      <c r="W162" s="32"/>
      <c r="X162" s="32"/>
      <c r="Y162" s="32"/>
    </row>
    <row r="163" spans="1:25" ht="15.75" customHeight="1">
      <c r="A163" s="19"/>
      <c r="B163" s="20"/>
      <c r="C163" s="5">
        <f t="shared" si="0"/>
        <v>0</v>
      </c>
      <c r="D163" s="5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5"/>
      <c r="V163" s="35"/>
      <c r="W163" s="32"/>
      <c r="X163" s="32"/>
      <c r="Y163" s="32"/>
    </row>
    <row r="164" spans="1:25" ht="15.75" customHeight="1">
      <c r="A164" s="21" t="s">
        <v>163</v>
      </c>
      <c r="B164" s="22"/>
      <c r="C164" s="5" t="str">
        <f t="shared" si="0"/>
        <v>WEEK 15</v>
      </c>
      <c r="D164" s="5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5"/>
      <c r="V164" s="35"/>
      <c r="W164" s="32"/>
      <c r="X164" s="32"/>
      <c r="Y164" s="32"/>
    </row>
    <row r="165" spans="1:25" ht="15.75" customHeight="1">
      <c r="A165" s="9" t="s">
        <v>37</v>
      </c>
      <c r="B165" s="10" t="s">
        <v>127</v>
      </c>
      <c r="C165" s="5" t="str">
        <f t="shared" si="0"/>
        <v>Anthony Ricci</v>
      </c>
      <c r="D165" s="5"/>
      <c r="E165" s="40"/>
      <c r="F165" s="40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5"/>
      <c r="V165" s="35"/>
      <c r="W165" s="32"/>
      <c r="X165" s="32"/>
      <c r="Y165" s="32"/>
    </row>
    <row r="166" spans="1:25" ht="15.75" customHeight="1">
      <c r="A166" s="9" t="s">
        <v>13</v>
      </c>
      <c r="B166" s="10" t="s">
        <v>6</v>
      </c>
      <c r="C166" s="5" t="str">
        <f t="shared" si="0"/>
        <v>Frank Balog</v>
      </c>
      <c r="D166" s="5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5"/>
      <c r="V166" s="35"/>
      <c r="W166" s="32"/>
      <c r="X166" s="32"/>
      <c r="Y166" s="32"/>
    </row>
    <row r="167" spans="1:25" ht="15.75" customHeight="1">
      <c r="A167" s="9" t="s">
        <v>61</v>
      </c>
      <c r="B167" s="10" t="s">
        <v>86</v>
      </c>
      <c r="C167" s="5" t="str">
        <f t="shared" si="0"/>
        <v>Jon Prior</v>
      </c>
      <c r="D167" s="5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5"/>
      <c r="V167" s="35"/>
      <c r="W167" s="32"/>
      <c r="X167" s="32"/>
      <c r="Y167" s="32"/>
    </row>
    <row r="168" spans="1:25" ht="15.75" customHeight="1">
      <c r="A168" s="9" t="s">
        <v>131</v>
      </c>
      <c r="B168" s="10" t="s">
        <v>22</v>
      </c>
      <c r="C168" s="5" t="str">
        <f t="shared" si="0"/>
        <v>Aaron Loveless</v>
      </c>
      <c r="D168" s="5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5"/>
      <c r="V168" s="35"/>
      <c r="W168" s="32"/>
      <c r="X168" s="32"/>
      <c r="Y168" s="32"/>
    </row>
    <row r="169" spans="1:25" ht="15.75" customHeight="1">
      <c r="A169" s="9" t="s">
        <v>135</v>
      </c>
      <c r="B169" s="10" t="s">
        <v>38</v>
      </c>
      <c r="C169" s="5" t="str">
        <f t="shared" si="0"/>
        <v>Craig Hileman</v>
      </c>
      <c r="D169" s="5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5"/>
      <c r="V169" s="35"/>
      <c r="W169" s="32"/>
      <c r="X169" s="32"/>
      <c r="Y169" s="32"/>
    </row>
    <row r="170" spans="1:25" ht="15.75" customHeight="1">
      <c r="A170" s="9" t="s">
        <v>139</v>
      </c>
      <c r="B170" s="10" t="s">
        <v>54</v>
      </c>
      <c r="C170" s="5" t="str">
        <f t="shared" si="0"/>
        <v>Rickey Owen</v>
      </c>
      <c r="D170" s="5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5"/>
      <c r="V170" s="35"/>
      <c r="W170" s="32"/>
      <c r="X170" s="32"/>
      <c r="Y170" s="32"/>
    </row>
    <row r="171" spans="1:25" ht="15.75" customHeight="1">
      <c r="A171" s="9" t="s">
        <v>45</v>
      </c>
      <c r="B171" s="10" t="s">
        <v>62</v>
      </c>
      <c r="C171" s="5" t="str">
        <f t="shared" si="0"/>
        <v>Michael Peyton Goldenstein</v>
      </c>
      <c r="D171" s="5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5"/>
      <c r="V171" s="35"/>
      <c r="W171" s="32"/>
      <c r="X171" s="32"/>
      <c r="Y171" s="32"/>
    </row>
    <row r="172" spans="1:25" ht="15.75" customHeight="1">
      <c r="A172" s="9" t="s">
        <v>53</v>
      </c>
      <c r="B172" s="10" t="s">
        <v>147</v>
      </c>
      <c r="C172" s="5" t="str">
        <f t="shared" si="0"/>
        <v>Bobby Lesher</v>
      </c>
      <c r="D172" s="5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5"/>
      <c r="V172" s="35"/>
      <c r="W172" s="32"/>
      <c r="X172" s="32"/>
      <c r="Y172" s="32"/>
    </row>
    <row r="173" spans="1:25" ht="15.75" customHeight="1">
      <c r="A173" s="9" t="s">
        <v>29</v>
      </c>
      <c r="B173" s="10" t="s">
        <v>70</v>
      </c>
      <c r="C173" s="5" t="str">
        <f t="shared" si="0"/>
        <v>Mike Petrasek</v>
      </c>
      <c r="D173" s="5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5"/>
      <c r="V173" s="35"/>
      <c r="W173" s="32"/>
      <c r="X173" s="32"/>
      <c r="Y173" s="32"/>
    </row>
    <row r="174" spans="1:25" ht="15.75" customHeight="1">
      <c r="A174" s="19"/>
      <c r="B174" s="20"/>
      <c r="C174" s="5">
        <f t="shared" si="0"/>
        <v>0</v>
      </c>
      <c r="D174" s="5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5"/>
      <c r="V174" s="35"/>
      <c r="W174" s="32"/>
      <c r="X174" s="32"/>
      <c r="Y174" s="32"/>
    </row>
    <row r="175" spans="1:25" ht="15.75" customHeight="1">
      <c r="A175" s="21" t="s">
        <v>164</v>
      </c>
      <c r="B175" s="22"/>
      <c r="C175" s="5" t="str">
        <f t="shared" si="0"/>
        <v>WEEK 16</v>
      </c>
      <c r="D175" s="5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5"/>
      <c r="V175" s="35"/>
      <c r="W175" s="32"/>
      <c r="X175" s="32"/>
      <c r="Y175" s="32"/>
    </row>
    <row r="176" spans="1:25" ht="15.75" customHeight="1">
      <c r="A176" s="9" t="s">
        <v>78</v>
      </c>
      <c r="B176" s="10" t="s">
        <v>127</v>
      </c>
      <c r="C176" s="5" t="str">
        <f t="shared" si="0"/>
        <v>Steve Wloch</v>
      </c>
      <c r="D176" s="5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5"/>
      <c r="V176" s="35"/>
      <c r="W176" s="32"/>
      <c r="X176" s="32"/>
      <c r="Y176" s="32"/>
    </row>
    <row r="177" spans="1:25" ht="15.75" customHeight="1">
      <c r="A177" s="9" t="s">
        <v>135</v>
      </c>
      <c r="B177" s="10" t="s">
        <v>79</v>
      </c>
      <c r="C177" s="5" t="str">
        <f t="shared" si="0"/>
        <v>Craig Hileman</v>
      </c>
      <c r="D177" s="5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5"/>
      <c r="V177" s="35"/>
      <c r="W177" s="32"/>
      <c r="X177" s="32"/>
      <c r="Y177" s="32"/>
    </row>
    <row r="178" spans="1:25" ht="15.75" customHeight="1">
      <c r="A178" s="9" t="s">
        <v>90</v>
      </c>
      <c r="B178" s="10" t="s">
        <v>86</v>
      </c>
      <c r="C178" s="5" t="str">
        <f t="shared" si="0"/>
        <v>Seth McKee</v>
      </c>
      <c r="D178" s="5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5"/>
      <c r="V178" s="35"/>
      <c r="W178" s="32"/>
      <c r="X178" s="32"/>
      <c r="Y178" s="32"/>
    </row>
    <row r="179" spans="1:25" ht="15.75" customHeight="1">
      <c r="A179" s="9" t="s">
        <v>98</v>
      </c>
      <c r="B179" s="10" t="s">
        <v>94</v>
      </c>
      <c r="C179" s="5" t="str">
        <f t="shared" si="0"/>
        <v>Juan Cruz Rodriguez</v>
      </c>
      <c r="D179" s="5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5"/>
      <c r="V179" s="35"/>
      <c r="W179" s="32"/>
      <c r="X179" s="32"/>
      <c r="Y179" s="32"/>
    </row>
    <row r="180" spans="1:25" ht="15.75" customHeight="1">
      <c r="A180" s="9" t="s">
        <v>106</v>
      </c>
      <c r="B180" s="10" t="s">
        <v>102</v>
      </c>
      <c r="C180" s="5" t="str">
        <f t="shared" si="0"/>
        <v>Jeremy Samuel</v>
      </c>
      <c r="D180" s="5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5"/>
      <c r="V180" s="35"/>
      <c r="W180" s="32"/>
      <c r="X180" s="32"/>
      <c r="Y180" s="32"/>
    </row>
    <row r="181" spans="1:25" ht="15.75" customHeight="1">
      <c r="A181" s="9" t="s">
        <v>110</v>
      </c>
      <c r="B181" s="10" t="s">
        <v>143</v>
      </c>
      <c r="C181" s="5" t="str">
        <f t="shared" si="0"/>
        <v>Tim Henriques</v>
      </c>
      <c r="D181" s="5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5"/>
      <c r="V181" s="35"/>
      <c r="W181" s="32"/>
      <c r="X181" s="32"/>
      <c r="Y181" s="32"/>
    </row>
    <row r="182" spans="1:25" ht="15.75" customHeight="1">
      <c r="A182" s="9" t="s">
        <v>131</v>
      </c>
      <c r="B182" s="10" t="s">
        <v>111</v>
      </c>
      <c r="C182" s="5" t="str">
        <f t="shared" si="0"/>
        <v>Aaron Loveless</v>
      </c>
      <c r="D182" s="5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5"/>
      <c r="V182" s="35"/>
      <c r="W182" s="32"/>
      <c r="X182" s="32"/>
      <c r="Y182" s="32"/>
    </row>
    <row r="183" spans="1:25" ht="15.75" customHeight="1">
      <c r="A183" s="9" t="s">
        <v>118</v>
      </c>
      <c r="B183" s="10" t="s">
        <v>147</v>
      </c>
      <c r="C183" s="5" t="str">
        <f t="shared" si="0"/>
        <v>Silver Fox</v>
      </c>
      <c r="D183" s="5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5"/>
      <c r="V183" s="35"/>
      <c r="W183" s="32"/>
      <c r="X183" s="32"/>
      <c r="Y183" s="32"/>
    </row>
    <row r="184" spans="1:25" ht="15.75" customHeight="1">
      <c r="A184" s="9" t="s">
        <v>139</v>
      </c>
      <c r="B184" s="10" t="s">
        <v>119</v>
      </c>
      <c r="C184" s="5" t="str">
        <f t="shared" si="0"/>
        <v>Rickey Owen</v>
      </c>
      <c r="D184" s="5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5"/>
      <c r="V184" s="35"/>
      <c r="W184" s="32"/>
      <c r="X184" s="32"/>
      <c r="Y184" s="32"/>
    </row>
    <row r="185" spans="1:25" ht="15.75" customHeight="1">
      <c r="A185" s="19"/>
      <c r="B185" s="20"/>
      <c r="C185" s="5">
        <f t="shared" si="0"/>
        <v>0</v>
      </c>
      <c r="D185" s="5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5"/>
      <c r="V185" s="35"/>
      <c r="W185" s="32"/>
      <c r="X185" s="32"/>
      <c r="Y185" s="32"/>
    </row>
    <row r="186" spans="1:25" ht="15.75" customHeight="1">
      <c r="A186" s="21" t="s">
        <v>165</v>
      </c>
      <c r="B186" s="22"/>
      <c r="C186" s="5" t="str">
        <f t="shared" si="0"/>
        <v>WEEK 17</v>
      </c>
      <c r="D186" s="5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5"/>
      <c r="V186" s="35"/>
      <c r="W186" s="32"/>
      <c r="X186" s="32"/>
      <c r="Y186" s="32"/>
    </row>
    <row r="187" spans="1:25" ht="15.75" customHeight="1">
      <c r="A187" s="9" t="s">
        <v>5</v>
      </c>
      <c r="B187" s="10" t="s">
        <v>79</v>
      </c>
      <c r="C187" s="5" t="str">
        <f t="shared" si="0"/>
        <v>David Bitzer</v>
      </c>
      <c r="D187" s="5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5"/>
      <c r="V187" s="35"/>
      <c r="W187" s="32"/>
      <c r="X187" s="32"/>
      <c r="Y187" s="32"/>
    </row>
    <row r="188" spans="1:25" ht="15.75" customHeight="1">
      <c r="A188" s="9" t="s">
        <v>98</v>
      </c>
      <c r="B188" s="10" t="s">
        <v>6</v>
      </c>
      <c r="C188" s="5" t="str">
        <f t="shared" si="0"/>
        <v>Juan Cruz Rodriguez</v>
      </c>
      <c r="D188" s="5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5"/>
      <c r="V188" s="35"/>
      <c r="W188" s="32"/>
      <c r="X188" s="32"/>
      <c r="Y188" s="32"/>
    </row>
    <row r="189" spans="1:25" ht="15.75" customHeight="1">
      <c r="A189" s="9" t="s">
        <v>21</v>
      </c>
      <c r="B189" s="10" t="s">
        <v>14</v>
      </c>
      <c r="C189" s="5" t="str">
        <f t="shared" si="0"/>
        <v>John Balog</v>
      </c>
      <c r="D189" s="5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5"/>
      <c r="V189" s="35"/>
      <c r="W189" s="32"/>
      <c r="X189" s="32"/>
      <c r="Y189" s="32"/>
    </row>
    <row r="190" spans="1:25" ht="15.75" customHeight="1">
      <c r="A190" s="9" t="s">
        <v>110</v>
      </c>
      <c r="B190" s="10" t="s">
        <v>22</v>
      </c>
      <c r="C190" s="5" t="str">
        <f t="shared" si="0"/>
        <v>Tim Henriques</v>
      </c>
      <c r="D190" s="5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5"/>
      <c r="V190" s="35"/>
      <c r="W190" s="32"/>
      <c r="X190" s="32"/>
      <c r="Y190" s="32"/>
    </row>
    <row r="191" spans="1:25" ht="15.75" customHeight="1">
      <c r="A191" s="9" t="s">
        <v>37</v>
      </c>
      <c r="B191" s="10" t="s">
        <v>30</v>
      </c>
      <c r="C191" s="5" t="str">
        <f t="shared" si="0"/>
        <v>Anthony Ricci</v>
      </c>
      <c r="D191" s="5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5"/>
      <c r="V191" s="35"/>
      <c r="W191" s="32"/>
      <c r="X191" s="32"/>
      <c r="Y191" s="32"/>
    </row>
    <row r="192" spans="1:25" ht="15.75" customHeight="1">
      <c r="A192" s="9" t="s">
        <v>53</v>
      </c>
      <c r="B192" s="10" t="s">
        <v>46</v>
      </c>
      <c r="C192" s="5" t="str">
        <f t="shared" si="0"/>
        <v>Bobby Lesher</v>
      </c>
      <c r="D192" s="5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5"/>
      <c r="V192" s="35"/>
      <c r="W192" s="32"/>
      <c r="X192" s="32"/>
      <c r="Y192" s="32"/>
    </row>
    <row r="193" spans="1:25" ht="15.75" customHeight="1">
      <c r="A193" s="9" t="s">
        <v>61</v>
      </c>
      <c r="B193" s="10" t="s">
        <v>111</v>
      </c>
      <c r="C193" s="5" t="str">
        <f t="shared" si="0"/>
        <v>Jon Prior</v>
      </c>
      <c r="D193" s="5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5"/>
      <c r="V193" s="35"/>
      <c r="W193" s="32"/>
      <c r="X193" s="32"/>
      <c r="Y193" s="32"/>
    </row>
    <row r="194" spans="1:25" ht="15.75" customHeight="1">
      <c r="A194" s="9" t="s">
        <v>69</v>
      </c>
      <c r="B194" s="10" t="s">
        <v>119</v>
      </c>
      <c r="C194" s="5" t="str">
        <f t="shared" si="0"/>
        <v>Matt Bodenheimer</v>
      </c>
      <c r="D194" s="5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5"/>
      <c r="V194" s="35"/>
      <c r="W194" s="32"/>
      <c r="X194" s="32"/>
      <c r="Y194" s="32"/>
    </row>
    <row r="195" spans="1:25" ht="15.75" customHeight="1">
      <c r="A195" s="9" t="s">
        <v>106</v>
      </c>
      <c r="B195" s="10" t="s">
        <v>70</v>
      </c>
      <c r="C195" s="5" t="str">
        <f t="shared" si="0"/>
        <v>Jeremy Samuel</v>
      </c>
      <c r="D195" s="5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5"/>
      <c r="V195" s="35"/>
      <c r="W195" s="32"/>
      <c r="X195" s="32"/>
      <c r="Y195" s="32"/>
    </row>
    <row r="196" spans="1:25" ht="15.75" customHeight="1">
      <c r="A196" s="19"/>
      <c r="B196" s="20"/>
      <c r="C196" s="5">
        <f t="shared" si="0"/>
        <v>0</v>
      </c>
      <c r="D196" s="5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5"/>
      <c r="V196" s="35"/>
      <c r="W196" s="32"/>
      <c r="X196" s="32"/>
      <c r="Y196" s="32"/>
    </row>
    <row r="197" spans="1:25" ht="15.75" customHeight="1">
      <c r="A197" s="5"/>
      <c r="B197" s="5"/>
      <c r="C197" s="5">
        <f t="shared" si="0"/>
        <v>0</v>
      </c>
      <c r="D197" s="5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5"/>
      <c r="V197" s="35"/>
      <c r="W197" s="32"/>
      <c r="X197" s="32"/>
      <c r="Y197" s="32"/>
    </row>
    <row r="198" spans="1:25" ht="15.75" customHeight="1">
      <c r="A198" s="9"/>
      <c r="B198" s="10"/>
      <c r="C198" s="5">
        <f t="shared" si="0"/>
        <v>0</v>
      </c>
      <c r="D198" s="5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5"/>
      <c r="V198" s="35"/>
      <c r="W198" s="32"/>
      <c r="X198" s="32"/>
      <c r="Y198" s="32"/>
    </row>
    <row r="199" spans="1:25" ht="15.75" customHeight="1">
      <c r="A199" s="9"/>
      <c r="B199" s="10"/>
      <c r="C199" s="5">
        <f t="shared" si="0"/>
        <v>0</v>
      </c>
      <c r="D199" s="5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5"/>
      <c r="V199" s="35"/>
      <c r="W199" s="32"/>
      <c r="X199" s="32"/>
      <c r="Y199" s="32"/>
    </row>
    <row r="200" spans="1:25" ht="15.75" customHeight="1">
      <c r="A200" s="9"/>
      <c r="B200" s="10"/>
      <c r="C200" s="5">
        <f t="shared" si="0"/>
        <v>0</v>
      </c>
      <c r="D200" s="5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5"/>
      <c r="V200" s="35"/>
      <c r="W200" s="32"/>
      <c r="X200" s="32"/>
      <c r="Y200" s="32"/>
    </row>
    <row r="201" spans="1:25" ht="15.75" customHeight="1">
      <c r="A201" s="9"/>
      <c r="B201" s="10"/>
      <c r="C201" s="5">
        <f t="shared" si="0"/>
        <v>0</v>
      </c>
      <c r="D201" s="5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5"/>
      <c r="V201" s="35"/>
      <c r="W201" s="32"/>
      <c r="X201" s="32"/>
      <c r="Y201" s="32"/>
    </row>
    <row r="202" spans="1:25" ht="15.75" customHeight="1">
      <c r="A202" s="9"/>
      <c r="B202" s="10"/>
      <c r="C202" s="5">
        <f t="shared" si="0"/>
        <v>0</v>
      </c>
      <c r="D202" s="5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5"/>
      <c r="V202" s="35"/>
      <c r="W202" s="32"/>
      <c r="X202" s="32"/>
      <c r="Y202" s="32"/>
    </row>
    <row r="203" spans="1:25" ht="15.75" customHeight="1">
      <c r="A203" s="9"/>
      <c r="B203" s="10"/>
      <c r="C203" s="5">
        <f t="shared" si="0"/>
        <v>0</v>
      </c>
      <c r="D203" s="5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5"/>
      <c r="V203" s="35"/>
      <c r="W203" s="32"/>
      <c r="X203" s="32"/>
      <c r="Y203" s="32"/>
    </row>
    <row r="204" spans="1:25" ht="15.75" customHeight="1">
      <c r="A204" s="9"/>
      <c r="B204" s="10"/>
      <c r="C204" s="5">
        <f t="shared" si="0"/>
        <v>0</v>
      </c>
      <c r="D204" s="5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5"/>
      <c r="V204" s="35"/>
      <c r="W204" s="32"/>
      <c r="X204" s="32"/>
      <c r="Y204" s="32"/>
    </row>
    <row r="205" spans="1:25" ht="15.75" customHeight="1">
      <c r="A205" s="9"/>
      <c r="B205" s="10"/>
      <c r="C205" s="5">
        <f t="shared" si="0"/>
        <v>0</v>
      </c>
      <c r="D205" s="5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5"/>
      <c r="V205" s="35"/>
      <c r="W205" s="32"/>
      <c r="X205" s="32"/>
      <c r="Y205" s="32"/>
    </row>
    <row r="206" spans="1:25" ht="15.75" customHeight="1">
      <c r="A206" s="9"/>
      <c r="B206" s="10"/>
      <c r="C206" s="5">
        <f t="shared" si="0"/>
        <v>0</v>
      </c>
      <c r="D206" s="5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5"/>
      <c r="V206" s="35"/>
      <c r="W206" s="32"/>
      <c r="X206" s="32"/>
      <c r="Y206" s="32"/>
    </row>
    <row r="207" spans="1:25" ht="15.75" customHeight="1">
      <c r="A207" s="9"/>
      <c r="B207" s="10"/>
      <c r="C207" s="5">
        <f t="shared" si="0"/>
        <v>0</v>
      </c>
      <c r="D207" s="5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5"/>
      <c r="V207" s="35"/>
      <c r="W207" s="32"/>
      <c r="X207" s="32"/>
      <c r="Y207" s="32"/>
    </row>
    <row r="208" spans="1:25" ht="15.75" customHeight="1">
      <c r="A208" s="9"/>
      <c r="B208" s="10"/>
      <c r="C208" s="5">
        <f t="shared" si="0"/>
        <v>0</v>
      </c>
      <c r="D208" s="5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5"/>
      <c r="V208" s="35"/>
      <c r="W208" s="32"/>
      <c r="X208" s="32"/>
      <c r="Y208" s="32"/>
    </row>
    <row r="209" spans="1:25" ht="15.75" customHeight="1">
      <c r="A209" s="19"/>
      <c r="B209" s="20"/>
      <c r="C209" s="5">
        <f t="shared" si="0"/>
        <v>0</v>
      </c>
      <c r="D209" s="5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5"/>
      <c r="V209" s="35"/>
      <c r="W209" s="32"/>
      <c r="X209" s="32"/>
      <c r="Y209" s="32"/>
    </row>
    <row r="210" spans="1:25" ht="15.75" customHeight="1">
      <c r="A210" s="7"/>
      <c r="B210" s="8"/>
      <c r="C210" s="5"/>
      <c r="D210" s="5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5"/>
      <c r="V210" s="35"/>
      <c r="W210" s="32"/>
      <c r="X210" s="32"/>
      <c r="Y210" s="32"/>
    </row>
    <row r="211" spans="1:25" ht="15.75" customHeight="1">
      <c r="A211" s="9"/>
      <c r="B211" s="10"/>
      <c r="C211" s="5">
        <f aca="true" t="shared" si="26" ref="C211:C224">A211</f>
        <v>0</v>
      </c>
      <c r="D211" s="5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5"/>
      <c r="V211" s="35"/>
      <c r="W211" s="32"/>
      <c r="X211" s="32"/>
      <c r="Y211" s="32"/>
    </row>
    <row r="212" spans="1:25" ht="15.75" customHeight="1">
      <c r="A212" s="9"/>
      <c r="B212" s="10"/>
      <c r="C212" s="5">
        <f t="shared" si="26"/>
        <v>0</v>
      </c>
      <c r="D212" s="5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5"/>
      <c r="V212" s="35"/>
      <c r="W212" s="32"/>
      <c r="X212" s="32"/>
      <c r="Y212" s="32"/>
    </row>
    <row r="213" spans="1:25" ht="15.75" customHeight="1">
      <c r="A213" s="9"/>
      <c r="B213" s="10"/>
      <c r="C213" s="5">
        <f t="shared" si="26"/>
        <v>0</v>
      </c>
      <c r="D213" s="5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5"/>
      <c r="V213" s="35"/>
      <c r="W213" s="32"/>
      <c r="X213" s="32"/>
      <c r="Y213" s="32"/>
    </row>
    <row r="214" spans="1:25" ht="15.75" customHeight="1">
      <c r="A214" s="9"/>
      <c r="B214" s="10"/>
      <c r="C214" s="5">
        <f t="shared" si="26"/>
        <v>0</v>
      </c>
      <c r="D214" s="5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5"/>
      <c r="V214" s="35"/>
      <c r="W214" s="32"/>
      <c r="X214" s="32"/>
      <c r="Y214" s="32"/>
    </row>
    <row r="215" spans="1:25" ht="15.75" customHeight="1">
      <c r="A215" s="9"/>
      <c r="B215" s="10"/>
      <c r="C215" s="5">
        <f t="shared" si="26"/>
        <v>0</v>
      </c>
      <c r="D215" s="5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5"/>
      <c r="V215" s="35"/>
      <c r="W215" s="32"/>
      <c r="X215" s="32"/>
      <c r="Y215" s="32"/>
    </row>
    <row r="216" spans="1:25" ht="15.75" customHeight="1">
      <c r="A216" s="9"/>
      <c r="B216" s="10"/>
      <c r="C216" s="5">
        <f t="shared" si="26"/>
        <v>0</v>
      </c>
      <c r="D216" s="5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5"/>
      <c r="V216" s="35"/>
      <c r="W216" s="32"/>
      <c r="X216" s="32"/>
      <c r="Y216" s="32"/>
    </row>
    <row r="217" spans="1:25" ht="15.75" customHeight="1">
      <c r="A217" s="9"/>
      <c r="B217" s="10"/>
      <c r="C217" s="5">
        <f t="shared" si="26"/>
        <v>0</v>
      </c>
      <c r="D217" s="5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5"/>
      <c r="V217" s="35"/>
      <c r="W217" s="32"/>
      <c r="X217" s="32"/>
      <c r="Y217" s="32"/>
    </row>
    <row r="218" spans="1:25" ht="15.75" customHeight="1">
      <c r="A218" s="9"/>
      <c r="B218" s="10"/>
      <c r="C218" s="5">
        <f t="shared" si="26"/>
        <v>0</v>
      </c>
      <c r="D218" s="5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5"/>
      <c r="V218" s="35"/>
      <c r="W218" s="32"/>
      <c r="X218" s="32"/>
      <c r="Y218" s="32"/>
    </row>
    <row r="219" spans="1:25" ht="15.75" customHeight="1">
      <c r="A219" s="9"/>
      <c r="B219" s="10"/>
      <c r="C219" s="5">
        <f t="shared" si="26"/>
        <v>0</v>
      </c>
      <c r="D219" s="5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5"/>
      <c r="V219" s="35"/>
      <c r="W219" s="32"/>
      <c r="X219" s="32"/>
      <c r="Y219" s="32"/>
    </row>
    <row r="220" spans="1:25" ht="15.75" customHeight="1">
      <c r="A220" s="9"/>
      <c r="B220" s="10"/>
      <c r="C220" s="5">
        <f t="shared" si="26"/>
        <v>0</v>
      </c>
      <c r="D220" s="5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5"/>
      <c r="V220" s="35"/>
      <c r="W220" s="32"/>
      <c r="X220" s="32"/>
      <c r="Y220" s="32"/>
    </row>
    <row r="221" spans="1:25" ht="15.75" customHeight="1">
      <c r="A221" s="9"/>
      <c r="B221" s="10"/>
      <c r="C221" s="5">
        <f t="shared" si="26"/>
        <v>0</v>
      </c>
      <c r="D221" s="5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5"/>
      <c r="V221" s="35"/>
      <c r="W221" s="32"/>
      <c r="X221" s="32"/>
      <c r="Y221" s="32"/>
    </row>
    <row r="222" spans="1:25" ht="15.75" customHeight="1">
      <c r="A222" s="9"/>
      <c r="B222" s="10"/>
      <c r="C222" s="5">
        <f t="shared" si="26"/>
        <v>0</v>
      </c>
      <c r="D222" s="5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5"/>
      <c r="V222" s="35"/>
      <c r="W222" s="32"/>
      <c r="X222" s="32"/>
      <c r="Y222" s="32"/>
    </row>
    <row r="223" spans="1:25" ht="15.75" customHeight="1">
      <c r="A223" s="9"/>
      <c r="B223" s="10"/>
      <c r="C223" s="5">
        <f t="shared" si="26"/>
        <v>0</v>
      </c>
      <c r="D223" s="5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5"/>
      <c r="V223" s="35"/>
      <c r="W223" s="32"/>
      <c r="X223" s="32"/>
      <c r="Y223" s="32"/>
    </row>
    <row r="224" spans="1:25" ht="15.75" customHeight="1">
      <c r="A224" s="19"/>
      <c r="B224" s="20"/>
      <c r="C224" s="5">
        <f t="shared" si="26"/>
        <v>0</v>
      </c>
      <c r="D224" s="5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5"/>
      <c r="V224" s="35"/>
      <c r="W224" s="32"/>
      <c r="X224" s="32"/>
      <c r="Y224" s="32"/>
    </row>
    <row r="225" spans="1:25" ht="15.75" customHeight="1">
      <c r="A225" s="7"/>
      <c r="B225" s="8"/>
      <c r="C225" s="5"/>
      <c r="D225" s="5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5"/>
      <c r="V225" s="35"/>
      <c r="W225" s="32"/>
      <c r="X225" s="32"/>
      <c r="Y225" s="32"/>
    </row>
    <row r="226" spans="1:25" ht="15.75" customHeight="1">
      <c r="A226" s="9"/>
      <c r="B226" s="10"/>
      <c r="C226" s="5">
        <f aca="true" t="shared" si="27" ref="C226:C239">A226</f>
        <v>0</v>
      </c>
      <c r="D226" s="5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5"/>
      <c r="V226" s="35"/>
      <c r="W226" s="32"/>
      <c r="X226" s="32"/>
      <c r="Y226" s="32"/>
    </row>
    <row r="227" spans="1:25" ht="15.75" customHeight="1">
      <c r="A227" s="9"/>
      <c r="B227" s="10"/>
      <c r="C227" s="5">
        <f t="shared" si="27"/>
        <v>0</v>
      </c>
      <c r="D227" s="5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5"/>
      <c r="V227" s="35"/>
      <c r="W227" s="32"/>
      <c r="X227" s="32"/>
      <c r="Y227" s="32"/>
    </row>
    <row r="228" spans="1:25" ht="15.75" customHeight="1">
      <c r="A228" s="9"/>
      <c r="B228" s="10"/>
      <c r="C228" s="5">
        <f t="shared" si="27"/>
        <v>0</v>
      </c>
      <c r="D228" s="5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5"/>
      <c r="V228" s="35"/>
      <c r="W228" s="32"/>
      <c r="X228" s="32"/>
      <c r="Y228" s="32"/>
    </row>
    <row r="229" spans="1:25" ht="15.75" customHeight="1">
      <c r="A229" s="9"/>
      <c r="B229" s="10"/>
      <c r="C229" s="5">
        <f t="shared" si="27"/>
        <v>0</v>
      </c>
      <c r="D229" s="5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5"/>
      <c r="V229" s="35"/>
      <c r="W229" s="32"/>
      <c r="X229" s="32"/>
      <c r="Y229" s="32"/>
    </row>
    <row r="230" spans="1:25" ht="15.75" customHeight="1">
      <c r="A230" s="9"/>
      <c r="B230" s="10"/>
      <c r="C230" s="5">
        <f t="shared" si="27"/>
        <v>0</v>
      </c>
      <c r="D230" s="5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5"/>
      <c r="V230" s="35"/>
      <c r="W230" s="32"/>
      <c r="X230" s="32"/>
      <c r="Y230" s="32"/>
    </row>
    <row r="231" spans="1:25" ht="15.75" customHeight="1">
      <c r="A231" s="9"/>
      <c r="B231" s="10"/>
      <c r="C231" s="5">
        <f t="shared" si="27"/>
        <v>0</v>
      </c>
      <c r="D231" s="5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5"/>
      <c r="V231" s="35"/>
      <c r="W231" s="32"/>
      <c r="X231" s="32"/>
      <c r="Y231" s="32"/>
    </row>
    <row r="232" spans="1:25" ht="15.75" customHeight="1">
      <c r="A232" s="9"/>
      <c r="B232" s="10"/>
      <c r="C232" s="5">
        <f t="shared" si="27"/>
        <v>0</v>
      </c>
      <c r="D232" s="5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5"/>
      <c r="V232" s="35"/>
      <c r="W232" s="32"/>
      <c r="X232" s="32"/>
      <c r="Y232" s="32"/>
    </row>
    <row r="233" spans="1:25" ht="15.75" customHeight="1">
      <c r="A233" s="9"/>
      <c r="B233" s="10"/>
      <c r="C233" s="5">
        <f t="shared" si="27"/>
        <v>0</v>
      </c>
      <c r="D233" s="5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5"/>
      <c r="V233" s="35"/>
      <c r="W233" s="32"/>
      <c r="X233" s="32"/>
      <c r="Y233" s="32"/>
    </row>
    <row r="234" spans="1:25" ht="15.75" customHeight="1">
      <c r="A234" s="9"/>
      <c r="B234" s="10"/>
      <c r="C234" s="5">
        <f t="shared" si="27"/>
        <v>0</v>
      </c>
      <c r="D234" s="5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5"/>
      <c r="V234" s="35"/>
      <c r="W234" s="32"/>
      <c r="X234" s="32"/>
      <c r="Y234" s="32"/>
    </row>
    <row r="235" spans="1:25" ht="15.75" customHeight="1">
      <c r="A235" s="9"/>
      <c r="B235" s="10"/>
      <c r="C235" s="5">
        <f t="shared" si="27"/>
        <v>0</v>
      </c>
      <c r="D235" s="5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5"/>
      <c r="V235" s="35"/>
      <c r="W235" s="32"/>
      <c r="X235" s="32"/>
      <c r="Y235" s="32"/>
    </row>
    <row r="236" spans="1:25" ht="15.75" customHeight="1">
      <c r="A236" s="9"/>
      <c r="B236" s="10"/>
      <c r="C236" s="5">
        <f t="shared" si="27"/>
        <v>0</v>
      </c>
      <c r="D236" s="5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5"/>
      <c r="V236" s="35"/>
      <c r="W236" s="32"/>
      <c r="X236" s="32"/>
      <c r="Y236" s="32"/>
    </row>
    <row r="237" spans="1:25" ht="15.75" customHeight="1">
      <c r="A237" s="9"/>
      <c r="B237" s="10"/>
      <c r="C237" s="5">
        <f t="shared" si="27"/>
        <v>0</v>
      </c>
      <c r="D237" s="5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5"/>
      <c r="V237" s="35"/>
      <c r="W237" s="32"/>
      <c r="X237" s="32"/>
      <c r="Y237" s="32"/>
    </row>
    <row r="238" spans="1:25" ht="15.75" customHeight="1">
      <c r="A238" s="9"/>
      <c r="B238" s="10"/>
      <c r="C238" s="5">
        <f t="shared" si="27"/>
        <v>0</v>
      </c>
      <c r="D238" s="5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5"/>
      <c r="V238" s="35"/>
      <c r="W238" s="32"/>
      <c r="X238" s="32"/>
      <c r="Y238" s="32"/>
    </row>
    <row r="239" spans="1:25" ht="15.75" customHeight="1">
      <c r="A239" s="19"/>
      <c r="B239" s="20"/>
      <c r="C239" s="5">
        <f t="shared" si="27"/>
        <v>0</v>
      </c>
      <c r="D239" s="5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5"/>
      <c r="V239" s="35"/>
      <c r="W239" s="32"/>
      <c r="X239" s="32"/>
      <c r="Y239" s="32"/>
    </row>
    <row r="240" spans="1:25" ht="15.75" customHeight="1">
      <c r="A240" s="7"/>
      <c r="B240" s="8"/>
      <c r="C240" s="5"/>
      <c r="D240" s="5"/>
      <c r="E240" s="32"/>
      <c r="F240" s="32"/>
      <c r="G240" s="40"/>
      <c r="H240" s="40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5"/>
      <c r="V240" s="35"/>
      <c r="W240" s="32"/>
      <c r="X240" s="32"/>
      <c r="Y240" s="32"/>
    </row>
    <row r="241" spans="1:25" ht="15.75" customHeight="1">
      <c r="A241" s="9"/>
      <c r="B241" s="10"/>
      <c r="C241" s="5">
        <f aca="true" t="shared" si="28" ref="C241:C254">A241</f>
        <v>0</v>
      </c>
      <c r="D241" s="5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5"/>
      <c r="V241" s="35"/>
      <c r="W241" s="32"/>
      <c r="X241" s="32"/>
      <c r="Y241" s="32"/>
    </row>
    <row r="242" spans="1:25" ht="15.75" customHeight="1">
      <c r="A242" s="9"/>
      <c r="B242" s="10"/>
      <c r="C242" s="5">
        <f t="shared" si="28"/>
        <v>0</v>
      </c>
      <c r="D242" s="5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5"/>
      <c r="V242" s="35"/>
      <c r="W242" s="32"/>
      <c r="X242" s="32"/>
      <c r="Y242" s="32"/>
    </row>
    <row r="243" spans="1:25" ht="15.75" customHeight="1">
      <c r="A243" s="9"/>
      <c r="B243" s="10"/>
      <c r="C243" s="5">
        <f t="shared" si="28"/>
        <v>0</v>
      </c>
      <c r="D243" s="5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5"/>
      <c r="V243" s="35"/>
      <c r="W243" s="32"/>
      <c r="X243" s="32"/>
      <c r="Y243" s="32"/>
    </row>
    <row r="244" spans="1:25" ht="15.75" customHeight="1">
      <c r="A244" s="9"/>
      <c r="B244" s="10"/>
      <c r="C244" s="5">
        <f t="shared" si="28"/>
        <v>0</v>
      </c>
      <c r="D244" s="5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5"/>
      <c r="V244" s="35"/>
      <c r="W244" s="32"/>
      <c r="X244" s="32"/>
      <c r="Y244" s="32"/>
    </row>
    <row r="245" spans="1:25" ht="15.75" customHeight="1">
      <c r="A245" s="9"/>
      <c r="B245" s="10"/>
      <c r="C245" s="5">
        <f t="shared" si="28"/>
        <v>0</v>
      </c>
      <c r="D245" s="5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5"/>
      <c r="V245" s="35"/>
      <c r="W245" s="32"/>
      <c r="X245" s="32"/>
      <c r="Y245" s="32"/>
    </row>
    <row r="246" spans="1:25" ht="15.75" customHeight="1">
      <c r="A246" s="9"/>
      <c r="B246" s="10"/>
      <c r="C246" s="5">
        <f t="shared" si="28"/>
        <v>0</v>
      </c>
      <c r="D246" s="5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5"/>
      <c r="V246" s="35"/>
      <c r="W246" s="32"/>
      <c r="X246" s="32"/>
      <c r="Y246" s="32"/>
    </row>
    <row r="247" spans="1:25" ht="15.75" customHeight="1">
      <c r="A247" s="9"/>
      <c r="B247" s="10"/>
      <c r="C247" s="5">
        <f t="shared" si="28"/>
        <v>0</v>
      </c>
      <c r="D247" s="5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5"/>
      <c r="V247" s="35"/>
      <c r="W247" s="32"/>
      <c r="X247" s="32"/>
      <c r="Y247" s="32"/>
    </row>
    <row r="248" spans="1:25" ht="15.75" customHeight="1">
      <c r="A248" s="9"/>
      <c r="B248" s="10"/>
      <c r="C248" s="5">
        <f t="shared" si="28"/>
        <v>0</v>
      </c>
      <c r="D248" s="5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5"/>
      <c r="V248" s="35"/>
      <c r="W248" s="32"/>
      <c r="X248" s="32"/>
      <c r="Y248" s="32"/>
    </row>
    <row r="249" spans="1:25" ht="15.75" customHeight="1">
      <c r="A249" s="9"/>
      <c r="B249" s="10"/>
      <c r="C249" s="5">
        <f t="shared" si="28"/>
        <v>0</v>
      </c>
      <c r="D249" s="5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5"/>
      <c r="V249" s="35"/>
      <c r="W249" s="32"/>
      <c r="X249" s="32"/>
      <c r="Y249" s="32"/>
    </row>
    <row r="250" spans="1:25" ht="15.75" customHeight="1">
      <c r="A250" s="9"/>
      <c r="B250" s="10"/>
      <c r="C250" s="5">
        <f t="shared" si="28"/>
        <v>0</v>
      </c>
      <c r="D250" s="5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5"/>
      <c r="V250" s="35"/>
      <c r="W250" s="32"/>
      <c r="X250" s="32"/>
      <c r="Y250" s="32"/>
    </row>
    <row r="251" spans="1:25" ht="15.75" customHeight="1">
      <c r="A251" s="9"/>
      <c r="B251" s="10"/>
      <c r="C251" s="5">
        <f t="shared" si="28"/>
        <v>0</v>
      </c>
      <c r="D251" s="5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5"/>
      <c r="V251" s="35"/>
      <c r="W251" s="32"/>
      <c r="X251" s="32"/>
      <c r="Y251" s="32"/>
    </row>
    <row r="252" spans="1:25" ht="15.75" customHeight="1">
      <c r="A252" s="9"/>
      <c r="B252" s="10"/>
      <c r="C252" s="5">
        <f t="shared" si="28"/>
        <v>0</v>
      </c>
      <c r="D252" s="5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5"/>
      <c r="V252" s="35"/>
      <c r="W252" s="32"/>
      <c r="X252" s="32"/>
      <c r="Y252" s="32"/>
    </row>
    <row r="253" spans="1:25" ht="15.75" customHeight="1">
      <c r="A253" s="9"/>
      <c r="B253" s="10"/>
      <c r="C253" s="5">
        <f t="shared" si="28"/>
        <v>0</v>
      </c>
      <c r="D253" s="5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5"/>
      <c r="V253" s="35"/>
      <c r="W253" s="32"/>
      <c r="X253" s="32"/>
      <c r="Y253" s="32"/>
    </row>
    <row r="254" spans="1:25" ht="15.75" customHeight="1">
      <c r="A254" s="19"/>
      <c r="B254" s="20"/>
      <c r="C254" s="5">
        <f t="shared" si="28"/>
        <v>0</v>
      </c>
      <c r="D254" s="5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5"/>
      <c r="V254" s="35"/>
      <c r="W254" s="32"/>
      <c r="X254" s="32"/>
      <c r="Y254" s="32"/>
    </row>
    <row r="255" spans="1:25" ht="15.75" customHeight="1">
      <c r="A255" s="7"/>
      <c r="B255" s="8"/>
      <c r="C255" s="5"/>
      <c r="D255" s="5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5"/>
      <c r="V255" s="35"/>
      <c r="W255" s="32"/>
      <c r="X255" s="32"/>
      <c r="Y255" s="32"/>
    </row>
    <row r="256" spans="1:25" ht="15.75" customHeight="1">
      <c r="A256" s="9"/>
      <c r="B256" s="10"/>
      <c r="C256" s="5">
        <f aca="true" t="shared" si="29" ref="C256:C269">A256</f>
        <v>0</v>
      </c>
      <c r="D256" s="5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5"/>
      <c r="V256" s="35"/>
      <c r="W256" s="32"/>
      <c r="X256" s="32"/>
      <c r="Y256" s="32"/>
    </row>
    <row r="257" spans="1:25" ht="15.75" customHeight="1">
      <c r="A257" s="9"/>
      <c r="B257" s="10"/>
      <c r="C257" s="5">
        <f t="shared" si="29"/>
        <v>0</v>
      </c>
      <c r="D257" s="5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5"/>
      <c r="V257" s="35"/>
      <c r="W257" s="32"/>
      <c r="X257" s="32"/>
      <c r="Y257" s="32"/>
    </row>
    <row r="258" spans="1:25" ht="15.75" customHeight="1">
      <c r="A258" s="9"/>
      <c r="B258" s="10"/>
      <c r="C258" s="5">
        <f t="shared" si="29"/>
        <v>0</v>
      </c>
      <c r="D258" s="5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5"/>
      <c r="V258" s="35"/>
      <c r="W258" s="32"/>
      <c r="X258" s="32"/>
      <c r="Y258" s="32"/>
    </row>
    <row r="259" spans="1:25" ht="15.75" customHeight="1">
      <c r="A259" s="9"/>
      <c r="B259" s="10"/>
      <c r="C259" s="5">
        <f t="shared" si="29"/>
        <v>0</v>
      </c>
      <c r="D259" s="5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5"/>
      <c r="V259" s="35"/>
      <c r="W259" s="32"/>
      <c r="X259" s="32"/>
      <c r="Y259" s="32"/>
    </row>
    <row r="260" spans="1:25" ht="15.75" customHeight="1">
      <c r="A260" s="9"/>
      <c r="B260" s="10"/>
      <c r="C260" s="5">
        <f t="shared" si="29"/>
        <v>0</v>
      </c>
      <c r="D260" s="5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5"/>
      <c r="V260" s="35"/>
      <c r="W260" s="32"/>
      <c r="X260" s="32"/>
      <c r="Y260" s="32"/>
    </row>
    <row r="261" spans="1:25" ht="15.75" customHeight="1">
      <c r="A261" s="9"/>
      <c r="B261" s="10"/>
      <c r="C261" s="5">
        <f t="shared" si="29"/>
        <v>0</v>
      </c>
      <c r="D261" s="5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5"/>
      <c r="V261" s="35"/>
      <c r="W261" s="32"/>
      <c r="X261" s="32"/>
      <c r="Y261" s="32"/>
    </row>
    <row r="262" spans="1:25" ht="15.75" customHeight="1">
      <c r="A262" s="9"/>
      <c r="B262" s="10"/>
      <c r="C262" s="5">
        <f t="shared" si="29"/>
        <v>0</v>
      </c>
      <c r="D262" s="5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5"/>
      <c r="V262" s="35"/>
      <c r="W262" s="32"/>
      <c r="X262" s="32"/>
      <c r="Y262" s="32"/>
    </row>
    <row r="263" spans="1:25" ht="15.75" customHeight="1">
      <c r="A263" s="9"/>
      <c r="B263" s="10"/>
      <c r="C263" s="5">
        <f t="shared" si="29"/>
        <v>0</v>
      </c>
      <c r="D263" s="5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5"/>
      <c r="V263" s="35"/>
      <c r="W263" s="32"/>
      <c r="X263" s="32"/>
      <c r="Y263" s="32"/>
    </row>
    <row r="264" spans="1:25" ht="15.75" customHeight="1">
      <c r="A264" s="9"/>
      <c r="B264" s="10"/>
      <c r="C264" s="5">
        <f t="shared" si="29"/>
        <v>0</v>
      </c>
      <c r="D264" s="5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5"/>
      <c r="V264" s="35"/>
      <c r="W264" s="32"/>
      <c r="X264" s="32"/>
      <c r="Y264" s="32"/>
    </row>
    <row r="265" spans="1:25" ht="15.75" customHeight="1">
      <c r="A265" s="9"/>
      <c r="B265" s="10"/>
      <c r="C265" s="5">
        <f t="shared" si="29"/>
        <v>0</v>
      </c>
      <c r="D265" s="5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5"/>
      <c r="V265" s="35"/>
      <c r="W265" s="32"/>
      <c r="X265" s="32"/>
      <c r="Y265" s="32"/>
    </row>
    <row r="266" spans="1:25" ht="15.75" customHeight="1">
      <c r="A266" s="9"/>
      <c r="B266" s="10"/>
      <c r="C266" s="5">
        <f t="shared" si="29"/>
        <v>0</v>
      </c>
      <c r="D266" s="5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5"/>
      <c r="V266" s="35"/>
      <c r="W266" s="32"/>
      <c r="X266" s="32"/>
      <c r="Y266" s="32"/>
    </row>
    <row r="267" spans="1:25" ht="15.75" customHeight="1">
      <c r="A267" s="9"/>
      <c r="B267" s="10"/>
      <c r="C267" s="5">
        <f t="shared" si="29"/>
        <v>0</v>
      </c>
      <c r="D267" s="5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5"/>
      <c r="V267" s="35"/>
      <c r="W267" s="32"/>
      <c r="X267" s="32"/>
      <c r="Y267" s="32"/>
    </row>
    <row r="268" spans="1:25" ht="15.75" customHeight="1">
      <c r="A268" s="9"/>
      <c r="B268" s="10"/>
      <c r="C268" s="5">
        <f t="shared" si="29"/>
        <v>0</v>
      </c>
      <c r="D268" s="5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5"/>
      <c r="V268" s="35"/>
      <c r="W268" s="32"/>
      <c r="X268" s="32"/>
      <c r="Y268" s="32"/>
    </row>
    <row r="269" spans="1:25" ht="15.75" customHeight="1">
      <c r="A269" s="19"/>
      <c r="B269" s="20"/>
      <c r="C269" s="5">
        <f t="shared" si="29"/>
        <v>0</v>
      </c>
      <c r="D269" s="5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5"/>
      <c r="V269" s="35"/>
      <c r="W269" s="32"/>
      <c r="X269" s="32"/>
      <c r="Y269" s="32"/>
    </row>
    <row r="270" spans="1:25" ht="12.75" customHeight="1">
      <c r="A270" s="5"/>
      <c r="B270" s="5"/>
      <c r="C270" s="5"/>
      <c r="D270" s="5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5"/>
      <c r="V270" s="35"/>
      <c r="W270" s="32"/>
      <c r="X270" s="32"/>
      <c r="Y270" s="32"/>
    </row>
    <row r="271" spans="1:25" ht="12.75" customHeight="1">
      <c r="A271" s="5"/>
      <c r="B271" s="5"/>
      <c r="C271" s="5"/>
      <c r="D271" s="5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5"/>
      <c r="V271" s="35"/>
      <c r="W271" s="32"/>
      <c r="X271" s="32"/>
      <c r="Y271" s="32"/>
    </row>
    <row r="272" spans="1:25" ht="12.75" customHeight="1">
      <c r="A272" s="5"/>
      <c r="B272" s="5"/>
      <c r="C272" s="5"/>
      <c r="D272" s="5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5"/>
      <c r="V272" s="35"/>
      <c r="W272" s="32"/>
      <c r="X272" s="32"/>
      <c r="Y272" s="32"/>
    </row>
    <row r="273" spans="1:25" ht="12.75" customHeight="1">
      <c r="A273" s="5"/>
      <c r="B273" s="5"/>
      <c r="C273" s="5"/>
      <c r="D273" s="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5"/>
      <c r="V273" s="35"/>
      <c r="W273" s="32"/>
      <c r="X273" s="32"/>
      <c r="Y273" s="32"/>
    </row>
    <row r="274" spans="1:25" ht="12.75" customHeight="1">
      <c r="A274" s="5"/>
      <c r="B274" s="5"/>
      <c r="C274" s="5"/>
      <c r="D274" s="5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5"/>
      <c r="V274" s="35"/>
      <c r="W274" s="32"/>
      <c r="X274" s="32"/>
      <c r="Y274" s="32"/>
    </row>
    <row r="275" spans="1:25" ht="12.75" customHeight="1">
      <c r="A275" s="5"/>
      <c r="B275" s="5"/>
      <c r="C275" s="5"/>
      <c r="D275" s="5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5"/>
      <c r="V275" s="35"/>
      <c r="W275" s="32"/>
      <c r="X275" s="32"/>
      <c r="Y275" s="32"/>
    </row>
    <row r="276" spans="1:25" ht="12.75" customHeight="1">
      <c r="A276" s="5"/>
      <c r="B276" s="5"/>
      <c r="C276" s="5"/>
      <c r="D276" s="5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5"/>
      <c r="V276" s="35"/>
      <c r="W276" s="32"/>
      <c r="X276" s="32"/>
      <c r="Y276" s="32"/>
    </row>
    <row r="277" spans="1:25" ht="12.75" customHeight="1">
      <c r="A277" s="5"/>
      <c r="B277" s="5"/>
      <c r="C277" s="5"/>
      <c r="D277" s="5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5"/>
      <c r="V277" s="35"/>
      <c r="W277" s="32"/>
      <c r="X277" s="32"/>
      <c r="Y277" s="32"/>
    </row>
    <row r="278" spans="1:25" ht="12.75" customHeight="1">
      <c r="A278" s="5"/>
      <c r="B278" s="5"/>
      <c r="C278" s="5"/>
      <c r="D278" s="5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5"/>
      <c r="V278" s="35"/>
      <c r="W278" s="32"/>
      <c r="X278" s="32"/>
      <c r="Y278" s="32"/>
    </row>
    <row r="279" spans="1:25" ht="12.75" customHeight="1">
      <c r="A279" s="5"/>
      <c r="B279" s="5"/>
      <c r="C279" s="5"/>
      <c r="D279" s="5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5"/>
      <c r="V279" s="35"/>
      <c r="W279" s="32"/>
      <c r="X279" s="32"/>
      <c r="Y279" s="32"/>
    </row>
    <row r="280" spans="1:25" ht="12.75" customHeight="1">
      <c r="A280" s="5"/>
      <c r="B280" s="5"/>
      <c r="C280" s="5"/>
      <c r="D280" s="5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5"/>
      <c r="V280" s="35"/>
      <c r="W280" s="32"/>
      <c r="X280" s="32"/>
      <c r="Y280" s="32"/>
    </row>
    <row r="281" spans="1:25" ht="12.75" customHeight="1">
      <c r="A281" s="5"/>
      <c r="B281" s="5"/>
      <c r="C281" s="5"/>
      <c r="D281" s="5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5"/>
      <c r="V281" s="35"/>
      <c r="W281" s="32"/>
      <c r="X281" s="32"/>
      <c r="Y281" s="32"/>
    </row>
    <row r="282" spans="1:25" ht="12.75" customHeight="1">
      <c r="A282" s="5"/>
      <c r="B282" s="5"/>
      <c r="C282" s="5"/>
      <c r="D282" s="5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5"/>
      <c r="V282" s="35"/>
      <c r="W282" s="32"/>
      <c r="X282" s="32"/>
      <c r="Y282" s="32"/>
    </row>
    <row r="283" spans="1:25" ht="12.75" customHeight="1">
      <c r="A283" s="5"/>
      <c r="B283" s="5"/>
      <c r="C283" s="5"/>
      <c r="D283" s="5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5"/>
      <c r="V283" s="35"/>
      <c r="W283" s="32"/>
      <c r="X283" s="32"/>
      <c r="Y283" s="32"/>
    </row>
    <row r="284" spans="1:25" ht="12.75" customHeight="1">
      <c r="A284" s="5"/>
      <c r="B284" s="5"/>
      <c r="C284" s="5"/>
      <c r="D284" s="5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5"/>
      <c r="V284" s="35"/>
      <c r="W284" s="32"/>
      <c r="X284" s="32"/>
      <c r="Y284" s="32"/>
    </row>
    <row r="285" spans="1:25" ht="12.75" customHeight="1">
      <c r="A285" s="5"/>
      <c r="B285" s="5"/>
      <c r="C285" s="5"/>
      <c r="D285" s="5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5"/>
      <c r="V285" s="35"/>
      <c r="W285" s="32"/>
      <c r="X285" s="32"/>
      <c r="Y285" s="32"/>
    </row>
    <row r="286" spans="1:25" ht="12.75" customHeight="1">
      <c r="A286" s="5"/>
      <c r="B286" s="5"/>
      <c r="C286" s="5"/>
      <c r="D286" s="5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5"/>
      <c r="V286" s="35"/>
      <c r="W286" s="32"/>
      <c r="X286" s="32"/>
      <c r="Y286" s="32"/>
    </row>
    <row r="287" spans="1:25" ht="12.75" customHeight="1">
      <c r="A287" s="5"/>
      <c r="B287" s="5"/>
      <c r="C287" s="5"/>
      <c r="D287" s="5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5"/>
      <c r="V287" s="35"/>
      <c r="W287" s="32"/>
      <c r="X287" s="32"/>
      <c r="Y287" s="32"/>
    </row>
    <row r="288" spans="1:25" ht="12.75" customHeight="1">
      <c r="A288" s="32"/>
      <c r="B288" s="32"/>
      <c r="C288" s="5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5"/>
      <c r="V288" s="35"/>
      <c r="W288" s="32"/>
      <c r="X288" s="32"/>
      <c r="Y288" s="32"/>
    </row>
    <row r="289" spans="1:25" ht="12.75" customHeight="1">
      <c r="A289" s="32"/>
      <c r="B289" s="32"/>
      <c r="C289" s="5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5"/>
      <c r="V289" s="35"/>
      <c r="W289" s="32"/>
      <c r="X289" s="32"/>
      <c r="Y289" s="32"/>
    </row>
    <row r="290" spans="1:25" ht="12.75" customHeight="1">
      <c r="A290" s="32"/>
      <c r="B290" s="32"/>
      <c r="C290" s="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5"/>
      <c r="V290" s="35"/>
      <c r="W290" s="32"/>
      <c r="X290" s="32"/>
      <c r="Y290" s="32"/>
    </row>
    <row r="291" spans="1:25" ht="12.75" customHeight="1">
      <c r="A291" s="32"/>
      <c r="B291" s="32"/>
      <c r="C291" s="5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5"/>
      <c r="V291" s="35"/>
      <c r="W291" s="32"/>
      <c r="X291" s="32"/>
      <c r="Y291" s="32"/>
    </row>
    <row r="292" spans="1:25" ht="12.75" customHeight="1">
      <c r="A292" s="32"/>
      <c r="B292" s="32"/>
      <c r="C292" s="5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5"/>
      <c r="V292" s="35"/>
      <c r="W292" s="32"/>
      <c r="X292" s="32"/>
      <c r="Y292" s="32"/>
    </row>
    <row r="293" spans="1:25" ht="12.75" customHeight="1">
      <c r="A293" s="32"/>
      <c r="B293" s="32"/>
      <c r="C293" s="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5"/>
      <c r="V293" s="35"/>
      <c r="W293" s="32"/>
      <c r="X293" s="32"/>
      <c r="Y293" s="32"/>
    </row>
    <row r="294" spans="1:25" ht="12.75" customHeight="1">
      <c r="A294" s="32"/>
      <c r="B294" s="32"/>
      <c r="C294" s="5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5"/>
      <c r="V294" s="35"/>
      <c r="W294" s="32"/>
      <c r="X294" s="32"/>
      <c r="Y294" s="32"/>
    </row>
    <row r="295" spans="1:25" ht="12.75" customHeight="1">
      <c r="A295" s="32"/>
      <c r="B295" s="32"/>
      <c r="C295" s="5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5"/>
      <c r="V295" s="35"/>
      <c r="W295" s="32"/>
      <c r="X295" s="32"/>
      <c r="Y295" s="32"/>
    </row>
    <row r="296" spans="1:25" ht="12.75" customHeight="1">
      <c r="A296" s="32"/>
      <c r="B296" s="32"/>
      <c r="C296" s="5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5"/>
      <c r="V296" s="35"/>
      <c r="W296" s="32"/>
      <c r="X296" s="32"/>
      <c r="Y296" s="32"/>
    </row>
    <row r="297" spans="1:25" ht="12.75" customHeight="1">
      <c r="A297" s="32"/>
      <c r="B297" s="32"/>
      <c r="C297" s="5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5"/>
      <c r="V297" s="35"/>
      <c r="W297" s="32"/>
      <c r="X297" s="32"/>
      <c r="Y297" s="32"/>
    </row>
    <row r="298" spans="1:25" ht="12.75" customHeight="1">
      <c r="A298" s="32"/>
      <c r="B298" s="32"/>
      <c r="C298" s="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5"/>
      <c r="V298" s="35"/>
      <c r="W298" s="32"/>
      <c r="X298" s="32"/>
      <c r="Y298" s="32"/>
    </row>
    <row r="299" spans="1:25" ht="12.75" customHeight="1">
      <c r="A299" s="32"/>
      <c r="B299" s="32"/>
      <c r="C299" s="5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5"/>
      <c r="V299" s="35"/>
      <c r="W299" s="32"/>
      <c r="X299" s="32"/>
      <c r="Y299" s="32"/>
    </row>
    <row r="300" spans="1:25" ht="12.75" customHeight="1">
      <c r="A300" s="32"/>
      <c r="B300" s="32"/>
      <c r="C300" s="5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5"/>
      <c r="V300" s="35"/>
      <c r="W300" s="32"/>
      <c r="X300" s="32"/>
      <c r="Y300" s="32"/>
    </row>
    <row r="301" spans="1:25" ht="12.75" customHeight="1">
      <c r="A301" s="32"/>
      <c r="B301" s="32"/>
      <c r="C301" s="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5"/>
      <c r="V301" s="35"/>
      <c r="W301" s="32"/>
      <c r="X301" s="32"/>
      <c r="Y301" s="32"/>
    </row>
    <row r="302" spans="1:25" ht="12.75" customHeight="1">
      <c r="A302" s="32"/>
      <c r="B302" s="32"/>
      <c r="C302" s="5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5"/>
      <c r="V302" s="35"/>
      <c r="W302" s="32"/>
      <c r="X302" s="32"/>
      <c r="Y302" s="32"/>
    </row>
    <row r="303" spans="1:25" ht="12.75" customHeight="1">
      <c r="A303" s="32"/>
      <c r="B303" s="32"/>
      <c r="C303" s="5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5"/>
      <c r="V303" s="35"/>
      <c r="W303" s="32"/>
      <c r="X303" s="32"/>
      <c r="Y303" s="32"/>
    </row>
    <row r="304" spans="1:25" ht="12.75" customHeight="1">
      <c r="A304" s="32"/>
      <c r="B304" s="32"/>
      <c r="C304" s="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5"/>
      <c r="V304" s="35"/>
      <c r="W304" s="32"/>
      <c r="X304" s="32"/>
      <c r="Y304" s="32"/>
    </row>
    <row r="305" spans="1:25" ht="12.75" customHeight="1">
      <c r="A305" s="32"/>
      <c r="B305" s="32"/>
      <c r="C305" s="5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5"/>
      <c r="V305" s="35"/>
      <c r="W305" s="32"/>
      <c r="X305" s="32"/>
      <c r="Y305" s="32"/>
    </row>
    <row r="306" spans="1:25" ht="12.75" customHeight="1">
      <c r="A306" s="32"/>
      <c r="B306" s="32"/>
      <c r="C306" s="5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5"/>
      <c r="V306" s="35"/>
      <c r="W306" s="32"/>
      <c r="X306" s="32"/>
      <c r="Y306" s="32"/>
    </row>
    <row r="307" spans="1:25" ht="12.75" customHeight="1">
      <c r="A307" s="32"/>
      <c r="B307" s="32"/>
      <c r="C307" s="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5"/>
      <c r="V307" s="35"/>
      <c r="W307" s="32"/>
      <c r="X307" s="32"/>
      <c r="Y307" s="32"/>
    </row>
    <row r="308" spans="1:25" ht="12.75" customHeight="1">
      <c r="A308" s="32"/>
      <c r="B308" s="32"/>
      <c r="C308" s="5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5"/>
      <c r="V308" s="35"/>
      <c r="W308" s="32"/>
      <c r="X308" s="32"/>
      <c r="Y308" s="32"/>
    </row>
    <row r="309" spans="1:25" ht="12.75" customHeight="1">
      <c r="A309" s="32"/>
      <c r="B309" s="32"/>
      <c r="C309" s="5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5"/>
      <c r="V309" s="35"/>
      <c r="W309" s="32"/>
      <c r="X309" s="32"/>
      <c r="Y309" s="32"/>
    </row>
    <row r="310" spans="1:25" ht="12.75" customHeight="1">
      <c r="A310" s="32"/>
      <c r="B310" s="32"/>
      <c r="C310" s="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5"/>
      <c r="V310" s="35"/>
      <c r="W310" s="32"/>
      <c r="X310" s="32"/>
      <c r="Y310" s="32"/>
    </row>
    <row r="311" spans="1:25" ht="12.75" customHeight="1">
      <c r="A311" s="32"/>
      <c r="B311" s="32"/>
      <c r="C311" s="5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5"/>
      <c r="V311" s="35"/>
      <c r="W311" s="32"/>
      <c r="X311" s="32"/>
      <c r="Y311" s="32"/>
    </row>
    <row r="312" spans="1:25" ht="12.75" customHeight="1">
      <c r="A312" s="32"/>
      <c r="B312" s="32"/>
      <c r="C312" s="5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5"/>
      <c r="V312" s="35"/>
      <c r="W312" s="32"/>
      <c r="X312" s="32"/>
      <c r="Y312" s="32"/>
    </row>
    <row r="313" spans="1:25" ht="12.75" customHeight="1">
      <c r="A313" s="32"/>
      <c r="B313" s="32"/>
      <c r="C313" s="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5"/>
      <c r="V313" s="35"/>
      <c r="W313" s="32"/>
      <c r="X313" s="32"/>
      <c r="Y313" s="32"/>
    </row>
    <row r="314" spans="1:25" ht="12.75" customHeight="1">
      <c r="A314" s="32"/>
      <c r="B314" s="32"/>
      <c r="C314" s="5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5"/>
      <c r="V314" s="35"/>
      <c r="W314" s="32"/>
      <c r="X314" s="32"/>
      <c r="Y314" s="32"/>
    </row>
    <row r="315" spans="1:25" ht="12.75" customHeight="1">
      <c r="A315" s="32"/>
      <c r="B315" s="32"/>
      <c r="C315" s="5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5"/>
      <c r="V315" s="35"/>
      <c r="W315" s="32"/>
      <c r="X315" s="32"/>
      <c r="Y315" s="32"/>
    </row>
    <row r="316" spans="1:25" ht="12.75" customHeight="1">
      <c r="A316" s="32"/>
      <c r="B316" s="32"/>
      <c r="C316" s="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5"/>
      <c r="V316" s="35"/>
      <c r="W316" s="32"/>
      <c r="X316" s="32"/>
      <c r="Y316" s="32"/>
    </row>
    <row r="317" spans="1:25" ht="12.75" customHeight="1">
      <c r="A317" s="32"/>
      <c r="B317" s="32"/>
      <c r="C317" s="5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5"/>
      <c r="V317" s="35"/>
      <c r="W317" s="32"/>
      <c r="X317" s="32"/>
      <c r="Y317" s="32"/>
    </row>
    <row r="318" spans="1:25" ht="12.75" customHeight="1">
      <c r="A318" s="32"/>
      <c r="B318" s="32"/>
      <c r="C318" s="5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5"/>
      <c r="V318" s="35"/>
      <c r="W318" s="32"/>
      <c r="X318" s="32"/>
      <c r="Y318" s="32"/>
    </row>
    <row r="319" spans="1:25" ht="12.75" customHeight="1">
      <c r="A319" s="32"/>
      <c r="B319" s="32"/>
      <c r="C319" s="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5"/>
      <c r="V319" s="35"/>
      <c r="W319" s="32"/>
      <c r="X319" s="32"/>
      <c r="Y319" s="32"/>
    </row>
    <row r="320" spans="1:25" ht="12.75" customHeight="1">
      <c r="A320" s="32"/>
      <c r="B320" s="32"/>
      <c r="C320" s="5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5"/>
      <c r="V320" s="35"/>
      <c r="W320" s="32"/>
      <c r="X320" s="32"/>
      <c r="Y320" s="32"/>
    </row>
    <row r="321" spans="1:25" ht="12.75" customHeight="1">
      <c r="A321" s="32"/>
      <c r="B321" s="32"/>
      <c r="C321" s="5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5"/>
      <c r="V321" s="35"/>
      <c r="W321" s="32"/>
      <c r="X321" s="32"/>
      <c r="Y321" s="32"/>
    </row>
    <row r="322" spans="1:25" ht="12.75" customHeight="1">
      <c r="A322" s="32"/>
      <c r="B322" s="32"/>
      <c r="C322" s="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5"/>
      <c r="V322" s="35"/>
      <c r="W322" s="32"/>
      <c r="X322" s="32"/>
      <c r="Y322" s="32"/>
    </row>
    <row r="323" spans="1:25" ht="12.75" customHeight="1">
      <c r="A323" s="32"/>
      <c r="B323" s="32"/>
      <c r="C323" s="5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5"/>
      <c r="V323" s="35"/>
      <c r="W323" s="32"/>
      <c r="X323" s="32"/>
      <c r="Y323" s="32"/>
    </row>
    <row r="324" spans="1:25" ht="12.75" customHeight="1">
      <c r="A324" s="32"/>
      <c r="B324" s="32"/>
      <c r="C324" s="5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5"/>
      <c r="V324" s="35"/>
      <c r="W324" s="32"/>
      <c r="X324" s="32"/>
      <c r="Y324" s="32"/>
    </row>
    <row r="325" spans="1:25" ht="12.75" customHeight="1">
      <c r="A325" s="32"/>
      <c r="B325" s="32"/>
      <c r="C325" s="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5"/>
      <c r="V325" s="35"/>
      <c r="W325" s="32"/>
      <c r="X325" s="32"/>
      <c r="Y325" s="32"/>
    </row>
    <row r="326" spans="1:25" ht="12.75" customHeight="1">
      <c r="A326" s="32"/>
      <c r="B326" s="32"/>
      <c r="C326" s="5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5"/>
      <c r="V326" s="35"/>
      <c r="W326" s="32"/>
      <c r="X326" s="32"/>
      <c r="Y326" s="32"/>
    </row>
    <row r="327" spans="1:25" ht="12.75" customHeight="1">
      <c r="A327" s="32"/>
      <c r="B327" s="32"/>
      <c r="C327" s="5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5"/>
      <c r="V327" s="35"/>
      <c r="W327" s="32"/>
      <c r="X327" s="32"/>
      <c r="Y327" s="32"/>
    </row>
    <row r="328" spans="1:25" ht="12.75" customHeight="1">
      <c r="A328" s="32"/>
      <c r="B328" s="32"/>
      <c r="C328" s="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5"/>
      <c r="V328" s="35"/>
      <c r="W328" s="32"/>
      <c r="X328" s="32"/>
      <c r="Y328" s="32"/>
    </row>
    <row r="329" spans="1:25" ht="12.75" customHeight="1">
      <c r="A329" s="32"/>
      <c r="B329" s="32"/>
      <c r="C329" s="5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5"/>
      <c r="V329" s="35"/>
      <c r="W329" s="32"/>
      <c r="X329" s="32"/>
      <c r="Y329" s="32"/>
    </row>
    <row r="330" spans="1:25" ht="12.75" customHeight="1">
      <c r="A330" s="32"/>
      <c r="B330" s="32"/>
      <c r="C330" s="5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5"/>
      <c r="V330" s="35"/>
      <c r="W330" s="32"/>
      <c r="X330" s="32"/>
      <c r="Y330" s="32"/>
    </row>
    <row r="331" spans="1:25" ht="12.75" customHeight="1">
      <c r="A331" s="32"/>
      <c r="B331" s="32"/>
      <c r="C331" s="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5"/>
      <c r="V331" s="35"/>
      <c r="W331" s="32"/>
      <c r="X331" s="32"/>
      <c r="Y331" s="32"/>
    </row>
    <row r="332" spans="1:25" ht="12.75" customHeight="1">
      <c r="A332" s="32"/>
      <c r="B332" s="32"/>
      <c r="C332" s="5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5"/>
      <c r="V332" s="35"/>
      <c r="W332" s="32"/>
      <c r="X332" s="32"/>
      <c r="Y332" s="32"/>
    </row>
    <row r="333" spans="1:25" ht="12.75" customHeight="1">
      <c r="A333" s="32"/>
      <c r="B333" s="32"/>
      <c r="C333" s="5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5"/>
      <c r="V333" s="35"/>
      <c r="W333" s="32"/>
      <c r="X333" s="32"/>
      <c r="Y333" s="32"/>
    </row>
    <row r="334" spans="1:25" ht="12.75" customHeight="1">
      <c r="A334" s="32"/>
      <c r="B334" s="32"/>
      <c r="C334" s="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5"/>
      <c r="V334" s="35"/>
      <c r="W334" s="32"/>
      <c r="X334" s="32"/>
      <c r="Y334" s="32"/>
    </row>
    <row r="335" spans="1:25" ht="12.75" customHeight="1">
      <c r="A335" s="32"/>
      <c r="B335" s="32"/>
      <c r="C335" s="5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5"/>
      <c r="V335" s="35"/>
      <c r="W335" s="32"/>
      <c r="X335" s="32"/>
      <c r="Y335" s="32"/>
    </row>
    <row r="336" spans="1:25" ht="12.75" customHeight="1">
      <c r="A336" s="32"/>
      <c r="B336" s="32"/>
      <c r="C336" s="5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5"/>
      <c r="V336" s="35"/>
      <c r="W336" s="32"/>
      <c r="X336" s="32"/>
      <c r="Y336" s="32"/>
    </row>
    <row r="337" spans="1:25" ht="12.75" customHeight="1">
      <c r="A337" s="32"/>
      <c r="B337" s="32"/>
      <c r="C337" s="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5"/>
      <c r="V337" s="35"/>
      <c r="W337" s="32"/>
      <c r="X337" s="32"/>
      <c r="Y337" s="32"/>
    </row>
    <row r="338" spans="1:25" ht="12.75" customHeight="1">
      <c r="A338" s="32"/>
      <c r="B338" s="32"/>
      <c r="C338" s="5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5"/>
      <c r="V338" s="35"/>
      <c r="W338" s="32"/>
      <c r="X338" s="32"/>
      <c r="Y338" s="32"/>
    </row>
    <row r="339" spans="1:25" ht="12.75" customHeight="1">
      <c r="A339" s="32"/>
      <c r="B339" s="32"/>
      <c r="C339" s="5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5"/>
      <c r="V339" s="35"/>
      <c r="W339" s="32"/>
      <c r="X339" s="32"/>
      <c r="Y339" s="32"/>
    </row>
    <row r="340" spans="1:25" ht="12.75" customHeight="1">
      <c r="A340" s="32"/>
      <c r="B340" s="32"/>
      <c r="C340" s="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5"/>
      <c r="V340" s="35"/>
      <c r="W340" s="32"/>
      <c r="X340" s="32"/>
      <c r="Y340" s="32"/>
    </row>
    <row r="341" spans="1:25" ht="12.75" customHeight="1">
      <c r="A341" s="32"/>
      <c r="B341" s="32"/>
      <c r="C341" s="5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5"/>
      <c r="V341" s="35"/>
      <c r="W341" s="32"/>
      <c r="X341" s="32"/>
      <c r="Y341" s="32"/>
    </row>
    <row r="342" spans="1:25" ht="12.75" customHeight="1">
      <c r="A342" s="32"/>
      <c r="B342" s="32"/>
      <c r="C342" s="5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5"/>
      <c r="V342" s="35"/>
      <c r="W342" s="32"/>
      <c r="X342" s="32"/>
      <c r="Y342" s="32"/>
    </row>
    <row r="343" spans="1:25" ht="12.75" customHeight="1">
      <c r="A343" s="32"/>
      <c r="B343" s="32"/>
      <c r="C343" s="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5"/>
      <c r="V343" s="35"/>
      <c r="W343" s="32"/>
      <c r="X343" s="32"/>
      <c r="Y343" s="32"/>
    </row>
    <row r="344" spans="1:25" ht="12.75" customHeight="1">
      <c r="A344" s="32"/>
      <c r="B344" s="32"/>
      <c r="C344" s="5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5"/>
      <c r="V344" s="35"/>
      <c r="W344" s="32"/>
      <c r="X344" s="32"/>
      <c r="Y344" s="32"/>
    </row>
    <row r="345" spans="1:25" ht="12.75" customHeight="1">
      <c r="A345" s="32"/>
      <c r="B345" s="32"/>
      <c r="C345" s="5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5"/>
      <c r="V345" s="35"/>
      <c r="W345" s="32"/>
      <c r="X345" s="32"/>
      <c r="Y345" s="32"/>
    </row>
    <row r="346" spans="1:25" ht="12.75" customHeight="1">
      <c r="A346" s="32"/>
      <c r="B346" s="32"/>
      <c r="C346" s="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5"/>
      <c r="V346" s="35"/>
      <c r="W346" s="32"/>
      <c r="X346" s="32"/>
      <c r="Y346" s="32"/>
    </row>
    <row r="347" spans="1:25" ht="12.75" customHeight="1">
      <c r="A347" s="32"/>
      <c r="B347" s="32"/>
      <c r="C347" s="5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5"/>
      <c r="V347" s="35"/>
      <c r="W347" s="32"/>
      <c r="X347" s="32"/>
      <c r="Y347" s="32"/>
    </row>
    <row r="348" spans="1:25" ht="12.75" customHeight="1">
      <c r="A348" s="32"/>
      <c r="B348" s="32"/>
      <c r="C348" s="5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5"/>
      <c r="V348" s="35"/>
      <c r="W348" s="32"/>
      <c r="X348" s="32"/>
      <c r="Y348" s="32"/>
    </row>
    <row r="349" spans="1:25" ht="12.75" customHeight="1">
      <c r="A349" s="32"/>
      <c r="B349" s="32"/>
      <c r="C349" s="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5"/>
      <c r="V349" s="35"/>
      <c r="W349" s="32"/>
      <c r="X349" s="32"/>
      <c r="Y349" s="32"/>
    </row>
    <row r="350" spans="1:25" ht="12.75" customHeight="1">
      <c r="A350" s="32"/>
      <c r="B350" s="32"/>
      <c r="C350" s="5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5"/>
      <c r="V350" s="35"/>
      <c r="W350" s="32"/>
      <c r="X350" s="32"/>
      <c r="Y350" s="32"/>
    </row>
    <row r="351" spans="1:25" ht="12.75" customHeight="1">
      <c r="A351" s="32"/>
      <c r="B351" s="32"/>
      <c r="C351" s="5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5"/>
      <c r="V351" s="35"/>
      <c r="W351" s="32"/>
      <c r="X351" s="32"/>
      <c r="Y351" s="32"/>
    </row>
    <row r="352" spans="1:25" ht="12.75" customHeight="1">
      <c r="A352" s="32"/>
      <c r="B352" s="32"/>
      <c r="C352" s="5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5"/>
      <c r="V352" s="35"/>
      <c r="W352" s="32"/>
      <c r="X352" s="32"/>
      <c r="Y352" s="32"/>
    </row>
    <row r="353" spans="1:25" ht="12.75" customHeight="1">
      <c r="A353" s="32"/>
      <c r="B353" s="32"/>
      <c r="C353" s="5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5"/>
      <c r="V353" s="35"/>
      <c r="W353" s="32"/>
      <c r="X353" s="32"/>
      <c r="Y353" s="32"/>
    </row>
    <row r="354" spans="1:25" ht="12.75" customHeight="1">
      <c r="A354" s="32"/>
      <c r="B354" s="32"/>
      <c r="C354" s="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5"/>
      <c r="V354" s="35"/>
      <c r="W354" s="32"/>
      <c r="X354" s="32"/>
      <c r="Y354" s="32"/>
    </row>
    <row r="355" spans="1:25" ht="12.75" customHeight="1">
      <c r="A355" s="32"/>
      <c r="B355" s="32"/>
      <c r="C355" s="5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5"/>
      <c r="V355" s="35"/>
      <c r="W355" s="32"/>
      <c r="X355" s="32"/>
      <c r="Y355" s="32"/>
    </row>
    <row r="356" spans="1:25" ht="12.75" customHeight="1">
      <c r="A356" s="32"/>
      <c r="B356" s="32"/>
      <c r="C356" s="5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5"/>
      <c r="V356" s="35"/>
      <c r="W356" s="32"/>
      <c r="X356" s="32"/>
      <c r="Y356" s="32"/>
    </row>
    <row r="357" spans="1:25" ht="12.75" customHeight="1">
      <c r="A357" s="32"/>
      <c r="B357" s="32"/>
      <c r="C357" s="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5"/>
      <c r="V357" s="35"/>
      <c r="W357" s="32"/>
      <c r="X357" s="32"/>
      <c r="Y357" s="32"/>
    </row>
    <row r="358" spans="1:25" ht="12.75" customHeight="1">
      <c r="A358" s="32"/>
      <c r="B358" s="32"/>
      <c r="C358" s="5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5"/>
      <c r="V358" s="35"/>
      <c r="W358" s="32"/>
      <c r="X358" s="32"/>
      <c r="Y358" s="32"/>
    </row>
    <row r="359" spans="1:25" ht="12.75" customHeight="1">
      <c r="A359" s="32"/>
      <c r="B359" s="32"/>
      <c r="C359" s="5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5"/>
      <c r="V359" s="35"/>
      <c r="W359" s="32"/>
      <c r="X359" s="32"/>
      <c r="Y359" s="32"/>
    </row>
    <row r="360" spans="1:25" ht="12.75" customHeight="1">
      <c r="A360" s="32"/>
      <c r="B360" s="32"/>
      <c r="C360" s="5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5"/>
      <c r="V360" s="35"/>
      <c r="W360" s="32"/>
      <c r="X360" s="32"/>
      <c r="Y360" s="32"/>
    </row>
    <row r="361" spans="1:25" ht="12.75" customHeight="1">
      <c r="A361" s="32"/>
      <c r="B361" s="32"/>
      <c r="C361" s="5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5"/>
      <c r="V361" s="35"/>
      <c r="W361" s="32"/>
      <c r="X361" s="32"/>
      <c r="Y361" s="32"/>
    </row>
    <row r="362" spans="1:25" ht="12.75" customHeight="1">
      <c r="A362" s="32"/>
      <c r="B362" s="32"/>
      <c r="C362" s="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5"/>
      <c r="V362" s="35"/>
      <c r="W362" s="32"/>
      <c r="X362" s="32"/>
      <c r="Y362" s="32"/>
    </row>
    <row r="363" spans="1:25" ht="12.75" customHeight="1">
      <c r="A363" s="32"/>
      <c r="B363" s="32"/>
      <c r="C363" s="5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5"/>
      <c r="V363" s="35"/>
      <c r="W363" s="32"/>
      <c r="X363" s="32"/>
      <c r="Y363" s="32"/>
    </row>
    <row r="364" spans="1:25" ht="12.75" customHeight="1">
      <c r="A364" s="32"/>
      <c r="B364" s="32"/>
      <c r="C364" s="5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5"/>
      <c r="V364" s="35"/>
      <c r="W364" s="32"/>
      <c r="X364" s="32"/>
      <c r="Y364" s="32"/>
    </row>
    <row r="365" spans="1:25" ht="12.75" customHeight="1">
      <c r="A365" s="32"/>
      <c r="B365" s="32"/>
      <c r="C365" s="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5"/>
      <c r="V365" s="35"/>
      <c r="W365" s="32"/>
      <c r="X365" s="32"/>
      <c r="Y365" s="32"/>
    </row>
    <row r="366" spans="1:25" ht="12.75" customHeight="1">
      <c r="A366" s="32"/>
      <c r="B366" s="32"/>
      <c r="C366" s="5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5"/>
      <c r="V366" s="35"/>
      <c r="W366" s="32"/>
      <c r="X366" s="32"/>
      <c r="Y366" s="32"/>
    </row>
    <row r="367" spans="1:25" ht="12.75" customHeight="1">
      <c r="A367" s="32"/>
      <c r="B367" s="32"/>
      <c r="C367" s="5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5"/>
      <c r="V367" s="35"/>
      <c r="W367" s="32"/>
      <c r="X367" s="32"/>
      <c r="Y367" s="32"/>
    </row>
    <row r="368" spans="1:25" ht="12.75" customHeight="1">
      <c r="A368" s="32"/>
      <c r="B368" s="32"/>
      <c r="C368" s="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5"/>
      <c r="V368" s="35"/>
      <c r="W368" s="32"/>
      <c r="X368" s="32"/>
      <c r="Y368" s="32"/>
    </row>
    <row r="369" spans="1:25" ht="12.75" customHeight="1">
      <c r="A369" s="32"/>
      <c r="B369" s="32"/>
      <c r="C369" s="5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5"/>
      <c r="V369" s="35"/>
      <c r="W369" s="32"/>
      <c r="X369" s="32"/>
      <c r="Y369" s="32"/>
    </row>
    <row r="370" spans="1:25" ht="12.75" customHeight="1">
      <c r="A370" s="32"/>
      <c r="B370" s="32"/>
      <c r="C370" s="5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5"/>
      <c r="V370" s="35"/>
      <c r="W370" s="32"/>
      <c r="X370" s="32"/>
      <c r="Y370" s="32"/>
    </row>
    <row r="371" spans="1:25" ht="12.75" customHeight="1">
      <c r="A371" s="32"/>
      <c r="B371" s="32"/>
      <c r="C371" s="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5"/>
      <c r="V371" s="35"/>
      <c r="W371" s="32"/>
      <c r="X371" s="32"/>
      <c r="Y371" s="32"/>
    </row>
    <row r="372" spans="1:25" ht="12.75" customHeight="1">
      <c r="A372" s="32"/>
      <c r="B372" s="32"/>
      <c r="C372" s="5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5"/>
      <c r="V372" s="35"/>
      <c r="W372" s="32"/>
      <c r="X372" s="32"/>
      <c r="Y372" s="32"/>
    </row>
    <row r="373" spans="1:25" ht="12.75" customHeight="1">
      <c r="A373" s="32"/>
      <c r="B373" s="32"/>
      <c r="C373" s="5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5"/>
      <c r="V373" s="35"/>
      <c r="W373" s="32"/>
      <c r="X373" s="32"/>
      <c r="Y373" s="32"/>
    </row>
    <row r="374" spans="1:25" ht="12.75" customHeight="1">
      <c r="A374" s="32"/>
      <c r="B374" s="32"/>
      <c r="C374" s="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5"/>
      <c r="V374" s="35"/>
      <c r="W374" s="32"/>
      <c r="X374" s="32"/>
      <c r="Y374" s="32"/>
    </row>
    <row r="375" spans="1:25" ht="12.75" customHeight="1">
      <c r="A375" s="32"/>
      <c r="B375" s="32"/>
      <c r="C375" s="5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5"/>
      <c r="V375" s="35"/>
      <c r="W375" s="32"/>
      <c r="X375" s="32"/>
      <c r="Y375" s="32"/>
    </row>
    <row r="376" spans="1:25" ht="12.75" customHeight="1">
      <c r="A376" s="32"/>
      <c r="B376" s="32"/>
      <c r="C376" s="5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5"/>
      <c r="V376" s="35"/>
      <c r="W376" s="32"/>
      <c r="X376" s="32"/>
      <c r="Y376" s="32"/>
    </row>
    <row r="377" spans="1:25" ht="12.75" customHeight="1">
      <c r="A377" s="32"/>
      <c r="B377" s="32"/>
      <c r="C377" s="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5"/>
      <c r="V377" s="35"/>
      <c r="W377" s="32"/>
      <c r="X377" s="32"/>
      <c r="Y377" s="32"/>
    </row>
    <row r="378" spans="1:25" ht="12.75" customHeight="1">
      <c r="A378" s="32"/>
      <c r="B378" s="32"/>
      <c r="C378" s="5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5"/>
      <c r="V378" s="35"/>
      <c r="W378" s="32"/>
      <c r="X378" s="32"/>
      <c r="Y378" s="32"/>
    </row>
    <row r="379" spans="1:25" ht="12.75" customHeight="1">
      <c r="A379" s="32"/>
      <c r="B379" s="32"/>
      <c r="C379" s="5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5"/>
      <c r="V379" s="35"/>
      <c r="W379" s="32"/>
      <c r="X379" s="32"/>
      <c r="Y379" s="32"/>
    </row>
    <row r="380" spans="1:25" ht="12.75" customHeight="1">
      <c r="A380" s="32"/>
      <c r="B380" s="32"/>
      <c r="C380" s="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5"/>
      <c r="V380" s="35"/>
      <c r="W380" s="32"/>
      <c r="X380" s="32"/>
      <c r="Y380" s="32"/>
    </row>
    <row r="381" spans="1:25" ht="12.75" customHeight="1">
      <c r="A381" s="32"/>
      <c r="B381" s="32"/>
      <c r="C381" s="5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5"/>
      <c r="V381" s="35"/>
      <c r="W381" s="32"/>
      <c r="X381" s="32"/>
      <c r="Y381" s="32"/>
    </row>
    <row r="382" spans="1:25" ht="12.75" customHeight="1">
      <c r="A382" s="32"/>
      <c r="B382" s="32"/>
      <c r="C382" s="5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5"/>
      <c r="V382" s="35"/>
      <c r="W382" s="32"/>
      <c r="X382" s="32"/>
      <c r="Y382" s="32"/>
    </row>
    <row r="383" spans="1:25" ht="12.75" customHeight="1">
      <c r="A383" s="32"/>
      <c r="B383" s="32"/>
      <c r="C383" s="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5"/>
      <c r="V383" s="35"/>
      <c r="W383" s="32"/>
      <c r="X383" s="32"/>
      <c r="Y383" s="32"/>
    </row>
    <row r="384" spans="1:25" ht="12.75" customHeight="1">
      <c r="A384" s="32"/>
      <c r="B384" s="32"/>
      <c r="C384" s="5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5"/>
      <c r="V384" s="35"/>
      <c r="W384" s="32"/>
      <c r="X384" s="32"/>
      <c r="Y384" s="32"/>
    </row>
    <row r="385" spans="1:25" ht="12.75" customHeight="1">
      <c r="A385" s="32"/>
      <c r="B385" s="32"/>
      <c r="C385" s="5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5"/>
      <c r="V385" s="35"/>
      <c r="W385" s="32"/>
      <c r="X385" s="32"/>
      <c r="Y385" s="32"/>
    </row>
    <row r="386" spans="1:25" ht="12.75" customHeight="1">
      <c r="A386" s="32"/>
      <c r="B386" s="32"/>
      <c r="C386" s="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5"/>
      <c r="V386" s="35"/>
      <c r="W386" s="32"/>
      <c r="X386" s="32"/>
      <c r="Y386" s="32"/>
    </row>
    <row r="387" spans="1:25" ht="12.75" customHeight="1">
      <c r="A387" s="32"/>
      <c r="B387" s="32"/>
      <c r="C387" s="5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5"/>
      <c r="V387" s="35"/>
      <c r="W387" s="32"/>
      <c r="X387" s="32"/>
      <c r="Y387" s="32"/>
    </row>
    <row r="388" spans="1:25" ht="12.75" customHeight="1">
      <c r="A388" s="32"/>
      <c r="B388" s="32"/>
      <c r="C388" s="5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5"/>
      <c r="V388" s="35"/>
      <c r="W388" s="32"/>
      <c r="X388" s="32"/>
      <c r="Y388" s="32"/>
    </row>
    <row r="389" spans="1:25" ht="12.75" customHeight="1">
      <c r="A389" s="32"/>
      <c r="B389" s="32"/>
      <c r="C389" s="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5"/>
      <c r="V389" s="35"/>
      <c r="W389" s="32"/>
      <c r="X389" s="32"/>
      <c r="Y389" s="32"/>
    </row>
    <row r="390" spans="1:25" ht="12.75" customHeight="1">
      <c r="A390" s="32"/>
      <c r="B390" s="32"/>
      <c r="C390" s="5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5"/>
      <c r="V390" s="35"/>
      <c r="W390" s="32"/>
      <c r="X390" s="32"/>
      <c r="Y390" s="32"/>
    </row>
    <row r="391" spans="1:25" ht="12.75" customHeight="1">
      <c r="A391" s="32"/>
      <c r="B391" s="32"/>
      <c r="C391" s="5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5"/>
      <c r="V391" s="35"/>
      <c r="W391" s="32"/>
      <c r="X391" s="32"/>
      <c r="Y391" s="32"/>
    </row>
    <row r="392" spans="1:25" ht="12.75" customHeight="1">
      <c r="A392" s="32"/>
      <c r="B392" s="32"/>
      <c r="C392" s="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5"/>
      <c r="V392" s="35"/>
      <c r="W392" s="32"/>
      <c r="X392" s="32"/>
      <c r="Y392" s="32"/>
    </row>
    <row r="393" spans="1:25" ht="12.75" customHeight="1">
      <c r="A393" s="32"/>
      <c r="B393" s="32"/>
      <c r="C393" s="5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5"/>
      <c r="V393" s="35"/>
      <c r="W393" s="32"/>
      <c r="X393" s="32"/>
      <c r="Y393" s="32"/>
    </row>
    <row r="394" spans="1:25" ht="12.75" customHeight="1">
      <c r="A394" s="32"/>
      <c r="B394" s="32"/>
      <c r="C394" s="5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5"/>
      <c r="V394" s="35"/>
      <c r="W394" s="32"/>
      <c r="X394" s="32"/>
      <c r="Y394" s="32"/>
    </row>
    <row r="395" spans="1:25" ht="12.75" customHeight="1">
      <c r="A395" s="32"/>
      <c r="B395" s="32"/>
      <c r="C395" s="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5"/>
      <c r="V395" s="35"/>
      <c r="W395" s="32"/>
      <c r="X395" s="32"/>
      <c r="Y395" s="32"/>
    </row>
    <row r="396" spans="1:25" ht="12.75" customHeight="1">
      <c r="A396" s="32"/>
      <c r="B396" s="32"/>
      <c r="C396" s="5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5"/>
      <c r="V396" s="35"/>
      <c r="W396" s="32"/>
      <c r="X396" s="32"/>
      <c r="Y396" s="32"/>
    </row>
    <row r="397" spans="1:25" ht="12.75" customHeight="1">
      <c r="A397" s="32"/>
      <c r="B397" s="32"/>
      <c r="C397" s="5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5"/>
      <c r="V397" s="35"/>
      <c r="W397" s="32"/>
      <c r="X397" s="32"/>
      <c r="Y397" s="32"/>
    </row>
    <row r="398" spans="1:25" ht="12.75" customHeight="1">
      <c r="A398" s="32"/>
      <c r="B398" s="32"/>
      <c r="C398" s="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5"/>
      <c r="V398" s="35"/>
      <c r="W398" s="32"/>
      <c r="X398" s="32"/>
      <c r="Y398" s="32"/>
    </row>
    <row r="399" spans="1:25" ht="12.75" customHeight="1">
      <c r="A399" s="32"/>
      <c r="B399" s="32"/>
      <c r="C399" s="5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5"/>
      <c r="V399" s="35"/>
      <c r="W399" s="32"/>
      <c r="X399" s="32"/>
      <c r="Y399" s="32"/>
    </row>
    <row r="400" spans="1:25" ht="12.75" customHeight="1">
      <c r="A400" s="32"/>
      <c r="B400" s="32"/>
      <c r="C400" s="5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5"/>
      <c r="V400" s="35"/>
      <c r="W400" s="32"/>
      <c r="X400" s="32"/>
      <c r="Y400" s="32"/>
    </row>
    <row r="401" spans="1:25" ht="12.75" customHeight="1">
      <c r="A401" s="32"/>
      <c r="B401" s="32"/>
      <c r="C401" s="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5"/>
      <c r="V401" s="35"/>
      <c r="W401" s="32"/>
      <c r="X401" s="32"/>
      <c r="Y401" s="32"/>
    </row>
    <row r="402" spans="1:25" ht="12.75" customHeight="1">
      <c r="A402" s="32"/>
      <c r="B402" s="32"/>
      <c r="C402" s="5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5"/>
      <c r="V402" s="35"/>
      <c r="W402" s="32"/>
      <c r="X402" s="32"/>
      <c r="Y402" s="32"/>
    </row>
    <row r="403" spans="1:25" ht="12.75" customHeight="1">
      <c r="A403" s="32"/>
      <c r="B403" s="32"/>
      <c r="C403" s="5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5"/>
      <c r="V403" s="35"/>
      <c r="W403" s="32"/>
      <c r="X403" s="32"/>
      <c r="Y403" s="32"/>
    </row>
    <row r="404" spans="1:25" ht="12.75" customHeight="1">
      <c r="A404" s="32"/>
      <c r="B404" s="32"/>
      <c r="C404" s="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5"/>
      <c r="V404" s="35"/>
      <c r="W404" s="32"/>
      <c r="X404" s="32"/>
      <c r="Y404" s="32"/>
    </row>
    <row r="405" spans="1:25" ht="12.75" customHeight="1">
      <c r="A405" s="32"/>
      <c r="B405" s="32"/>
      <c r="C405" s="5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5"/>
      <c r="V405" s="35"/>
      <c r="W405" s="32"/>
      <c r="X405" s="32"/>
      <c r="Y405" s="32"/>
    </row>
    <row r="406" spans="1:25" ht="12.75" customHeight="1">
      <c r="A406" s="32"/>
      <c r="B406" s="32"/>
      <c r="C406" s="5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5"/>
      <c r="V406" s="35"/>
      <c r="W406" s="32"/>
      <c r="X406" s="32"/>
      <c r="Y406" s="32"/>
    </row>
    <row r="407" spans="1:25" ht="12.75" customHeight="1">
      <c r="A407" s="32"/>
      <c r="B407" s="32"/>
      <c r="C407" s="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5"/>
      <c r="V407" s="35"/>
      <c r="W407" s="32"/>
      <c r="X407" s="32"/>
      <c r="Y407" s="32"/>
    </row>
    <row r="408" spans="1:25" ht="12.75" customHeight="1">
      <c r="A408" s="32"/>
      <c r="B408" s="32"/>
      <c r="C408" s="5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5"/>
      <c r="V408" s="35"/>
      <c r="W408" s="32"/>
      <c r="X408" s="32"/>
      <c r="Y408" s="32"/>
    </row>
    <row r="409" spans="1:25" ht="12.75" customHeight="1">
      <c r="A409" s="32"/>
      <c r="B409" s="32"/>
      <c r="C409" s="5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5"/>
      <c r="V409" s="35"/>
      <c r="W409" s="32"/>
      <c r="X409" s="32"/>
      <c r="Y409" s="32"/>
    </row>
    <row r="410" spans="1:25" ht="12.75" customHeight="1">
      <c r="A410" s="32"/>
      <c r="B410" s="32"/>
      <c r="C410" s="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5"/>
      <c r="V410" s="35"/>
      <c r="W410" s="32"/>
      <c r="X410" s="32"/>
      <c r="Y410" s="32"/>
    </row>
    <row r="411" spans="1:25" ht="12.75" customHeight="1">
      <c r="A411" s="32"/>
      <c r="B411" s="32"/>
      <c r="C411" s="5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5"/>
      <c r="V411" s="35"/>
      <c r="W411" s="32"/>
      <c r="X411" s="32"/>
      <c r="Y411" s="32"/>
    </row>
    <row r="412" spans="1:25" ht="12.75" customHeight="1">
      <c r="A412" s="32"/>
      <c r="B412" s="32"/>
      <c r="C412" s="5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5"/>
      <c r="V412" s="35"/>
      <c r="W412" s="32"/>
      <c r="X412" s="32"/>
      <c r="Y412" s="32"/>
    </row>
    <row r="413" spans="1:25" ht="12.75" customHeight="1">
      <c r="A413" s="32"/>
      <c r="B413" s="32"/>
      <c r="C413" s="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5"/>
      <c r="V413" s="35"/>
      <c r="X413" s="32"/>
      <c r="Y413" s="32"/>
    </row>
    <row r="414" spans="1:25" ht="12.75" customHeight="1">
      <c r="A414" s="32"/>
      <c r="B414" s="32"/>
      <c r="C414" s="5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5"/>
      <c r="V414" s="35"/>
      <c r="X414" s="32"/>
      <c r="Y414" s="32"/>
    </row>
    <row r="415" spans="1:25" ht="12.75" customHeight="1">
      <c r="A415" s="32"/>
      <c r="B415" s="32"/>
      <c r="C415" s="5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5"/>
      <c r="V415" s="35"/>
      <c r="X415" s="32"/>
      <c r="Y415" s="32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1">
    <dataValidation type="list" allowBlank="1" showInputMessage="1" showErrorMessage="1" prompt=" - " sqref="G3">
      <formula1>$N$3:$N$20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5"/>
  <sheetViews>
    <sheetView workbookViewId="0" topLeftCell="A1">
      <selection activeCell="A1" sqref="A1"/>
    </sheetView>
  </sheetViews>
  <sheetFormatPr defaultColWidth="13.7109375" defaultRowHeight="15" customHeight="1"/>
  <cols>
    <col min="1" max="4" width="0" style="1" hidden="1" customWidth="1"/>
    <col min="5" max="5" width="3.421875" style="1" customWidth="1"/>
    <col min="6" max="6" width="10.00390625" style="1" customWidth="1"/>
    <col min="7" max="7" width="25.140625" style="1" customWidth="1"/>
    <col min="8" max="8" width="20.28125" style="1" customWidth="1"/>
    <col min="9" max="9" width="11.140625" style="1" customWidth="1"/>
    <col min="10" max="10" width="9.7109375" style="1" customWidth="1"/>
    <col min="11" max="11" width="9.8515625" style="1" customWidth="1"/>
    <col min="12" max="14" width="0" style="1" hidden="1" customWidth="1"/>
    <col min="15" max="15" width="1.7109375" style="1" customWidth="1"/>
    <col min="16" max="16" width="19.28125" style="1" customWidth="1"/>
    <col min="17" max="17" width="20.28125" style="1" customWidth="1"/>
    <col min="18" max="18" width="23.421875" style="1" customWidth="1"/>
    <col min="19" max="19" width="10.7109375" style="1" customWidth="1"/>
    <col min="20" max="20" width="11.57421875" style="1" customWidth="1"/>
    <col min="21" max="21" width="14.140625" style="1" customWidth="1"/>
    <col min="22" max="23" width="13.140625" style="1" customWidth="1"/>
    <col min="24" max="25" width="0" style="1" hidden="1" customWidth="1"/>
    <col min="26" max="26" width="13.140625" style="1" customWidth="1"/>
    <col min="27" max="16384" width="14.57421875" style="1" customWidth="1"/>
  </cols>
  <sheetData>
    <row r="1" spans="1:26" ht="12.75">
      <c r="A1" s="7" t="s">
        <v>4</v>
      </c>
      <c r="B1" s="8"/>
      <c r="C1" s="33"/>
      <c r="D1" s="5"/>
      <c r="E1" s="32"/>
      <c r="F1" s="34" t="s">
        <v>166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5"/>
      <c r="V1" s="32"/>
      <c r="W1" s="32"/>
      <c r="X1" s="32"/>
      <c r="Y1" s="32"/>
      <c r="Z1" s="32"/>
    </row>
    <row r="2" spans="1:26" ht="12.75">
      <c r="A2" s="9" t="s">
        <v>7</v>
      </c>
      <c r="B2" s="10" t="s">
        <v>8</v>
      </c>
      <c r="C2" s="5" t="str">
        <f aca="true" t="shared" si="0" ref="C2:C209">A2</f>
        <v>Jason McCormack</v>
      </c>
      <c r="D2" s="5"/>
      <c r="E2" s="32"/>
      <c r="F2" s="36"/>
      <c r="G2" s="37" t="str">
        <f>IF(ISERROR(VLOOKUP(G3,$L$2:$M$30,2,0)),VLOOKUP("at "&amp;G3,$L$2:$M$30,2,0),VLOOKUP(G3,$L$2:$M$30,2,0))</f>
        <v>MADDOG SNAP</v>
      </c>
      <c r="H2" s="37"/>
      <c r="I2" s="38"/>
      <c r="J2" s="32"/>
      <c r="K2" s="32"/>
      <c r="L2" s="39" t="s">
        <v>167</v>
      </c>
      <c r="M2" s="39" t="s">
        <v>168</v>
      </c>
      <c r="N2" s="32"/>
      <c r="O2" s="32"/>
      <c r="P2" s="40" t="s">
        <v>213</v>
      </c>
      <c r="U2" s="35"/>
      <c r="V2" s="32"/>
      <c r="W2" s="32"/>
      <c r="X2" s="32"/>
      <c r="Y2" s="32"/>
      <c r="Z2" s="32"/>
    </row>
    <row r="3" spans="1:26" ht="12.75">
      <c r="A3" s="9" t="s">
        <v>15</v>
      </c>
      <c r="B3" s="10" t="s">
        <v>16</v>
      </c>
      <c r="C3" s="5" t="str">
        <f t="shared" si="0"/>
        <v>Dave Fogle</v>
      </c>
      <c r="D3" s="5"/>
      <c r="E3" s="32"/>
      <c r="F3" s="41" t="s">
        <v>170</v>
      </c>
      <c r="G3" s="42" t="s">
        <v>7</v>
      </c>
      <c r="H3" s="5" t="str">
        <f>"at "&amp;G3</f>
        <v>at Jason McCormack</v>
      </c>
      <c r="I3" s="43"/>
      <c r="J3" s="32"/>
      <c r="K3" s="32"/>
      <c r="L3" s="39" t="s">
        <v>128</v>
      </c>
      <c r="M3" s="39" t="s">
        <v>214</v>
      </c>
      <c r="N3" s="44" t="s">
        <v>7</v>
      </c>
      <c r="O3" s="32"/>
      <c r="P3" s="45" t="s">
        <v>172</v>
      </c>
      <c r="Q3" s="45" t="s">
        <v>173</v>
      </c>
      <c r="R3" s="45" t="s">
        <v>174</v>
      </c>
      <c r="S3" s="45" t="s">
        <v>175</v>
      </c>
      <c r="T3" s="45" t="s">
        <v>176</v>
      </c>
      <c r="U3" s="35"/>
      <c r="V3" s="32"/>
      <c r="W3" s="32"/>
      <c r="X3" s="32"/>
      <c r="Y3" s="32"/>
      <c r="Z3" s="32"/>
    </row>
    <row r="4" spans="1:25" ht="12.75">
      <c r="A4" s="9" t="s">
        <v>23</v>
      </c>
      <c r="B4" s="10" t="s">
        <v>24</v>
      </c>
      <c r="C4" s="5" t="str">
        <f t="shared" si="0"/>
        <v>Nick Dean</v>
      </c>
      <c r="D4" s="5"/>
      <c r="E4" s="32"/>
      <c r="F4" s="46" t="s">
        <v>177</v>
      </c>
      <c r="G4" s="46" t="s">
        <v>173</v>
      </c>
      <c r="H4" s="47" t="s">
        <v>178</v>
      </c>
      <c r="I4" s="48" t="s">
        <v>179</v>
      </c>
      <c r="J4" s="48" t="s">
        <v>213</v>
      </c>
      <c r="K4" s="48" t="s">
        <v>215</v>
      </c>
      <c r="L4" s="39" t="s">
        <v>81</v>
      </c>
      <c r="M4" s="39" t="s">
        <v>214</v>
      </c>
      <c r="N4" s="44" t="s">
        <v>15</v>
      </c>
      <c r="O4" s="32"/>
      <c r="P4" s="44" t="s">
        <v>11</v>
      </c>
      <c r="Q4" s="44" t="s">
        <v>7</v>
      </c>
      <c r="R4" s="44" t="s">
        <v>208</v>
      </c>
      <c r="S4" s="44" t="s">
        <v>213</v>
      </c>
      <c r="T4" s="44" t="s">
        <v>182</v>
      </c>
      <c r="U4" s="35"/>
      <c r="V4" s="32"/>
      <c r="W4" s="32"/>
      <c r="X4" s="44" t="s">
        <v>7</v>
      </c>
      <c r="Y4" s="44" t="s">
        <v>11</v>
      </c>
    </row>
    <row r="5" spans="1:25" ht="12.75">
      <c r="A5" s="9" t="s">
        <v>31</v>
      </c>
      <c r="B5" s="10" t="s">
        <v>32</v>
      </c>
      <c r="C5" s="5" t="str">
        <f t="shared" si="0"/>
        <v>Joey JVM Martini</v>
      </c>
      <c r="D5" s="5"/>
      <c r="E5" s="32"/>
      <c r="F5" s="49" t="s">
        <v>183</v>
      </c>
      <c r="G5" s="50" t="str">
        <f>IF(ISERROR(VLOOKUP(G3,A2:B11,2,0)),VLOOKUP(H3,B2:C11,2,0),VLOOKUP(G3,A2:B11,2,0))</f>
        <v>at Kurrie Boddorf</v>
      </c>
      <c r="H5" s="51" t="str">
        <f aca="true" t="shared" si="1" ref="H5:H21">IF(ISERROR(VLOOKUP(G5,$L$2:$M$30,2,0)),VLOOKUP("at "&amp;G5,$L$2:$M$30,2,0),VLOOKUP(G5,$L$2:$M$30,2,0))</f>
        <v>MADDOG SNAP</v>
      </c>
      <c r="I5" s="50" t="str">
        <f aca="true" t="shared" si="2" ref="I5:I21">IF($G$2=$H5,"YES"," ")</f>
        <v>YES</v>
      </c>
      <c r="J5" s="52">
        <f aca="true" t="shared" si="3" ref="J5:J21">SUM(LEN(H5)-LEN(SUBSTITUTE(H5,"MADDOG","")))/LEN("MADDOG")</f>
        <v>1</v>
      </c>
      <c r="K5" s="50">
        <f aca="true" t="shared" si="4" ref="K5:K21">SUM(LEN(H5)-LEN(SUBSTITUTE(H5,"MADMAX","")))/LEN("MADMAX")</f>
        <v>0</v>
      </c>
      <c r="L5" s="39" t="s">
        <v>8</v>
      </c>
      <c r="M5" s="39" t="s">
        <v>214</v>
      </c>
      <c r="N5" s="44" t="s">
        <v>80</v>
      </c>
      <c r="O5" s="32"/>
      <c r="P5" s="44" t="s">
        <v>19</v>
      </c>
      <c r="Q5" s="44" t="s">
        <v>15</v>
      </c>
      <c r="R5" s="44" t="s">
        <v>181</v>
      </c>
      <c r="S5" s="44" t="s">
        <v>213</v>
      </c>
      <c r="T5" s="44" t="s">
        <v>182</v>
      </c>
      <c r="U5" s="35"/>
      <c r="V5" s="32"/>
      <c r="W5" s="32"/>
      <c r="X5" s="44" t="s">
        <v>15</v>
      </c>
      <c r="Y5" s="44" t="s">
        <v>19</v>
      </c>
    </row>
    <row r="6" spans="1:25" ht="12.75">
      <c r="A6" s="9" t="s">
        <v>39</v>
      </c>
      <c r="B6" s="10" t="s">
        <v>40</v>
      </c>
      <c r="C6" s="5" t="str">
        <f t="shared" si="0"/>
        <v>Chris Bidwell</v>
      </c>
      <c r="D6" s="5"/>
      <c r="E6" s="32"/>
      <c r="F6" s="49" t="s">
        <v>184</v>
      </c>
      <c r="G6" s="50" t="str">
        <f>IF(ISERROR(VLOOKUP(G3,A13:B22,2,0)),VLOOKUP(H3,B13:C22,2,0),VLOOKUP(G3,A13:B22,2,0))</f>
        <v>at Nick Dean</v>
      </c>
      <c r="H6" s="51" t="str">
        <f t="shared" si="1"/>
        <v>MADDOG CRACKLE</v>
      </c>
      <c r="I6" s="50" t="str">
        <f t="shared" si="2"/>
        <v> </v>
      </c>
      <c r="J6" s="52">
        <f t="shared" si="3"/>
        <v>1</v>
      </c>
      <c r="K6" s="50">
        <f t="shared" si="4"/>
        <v>0</v>
      </c>
      <c r="L6" s="39" t="s">
        <v>87</v>
      </c>
      <c r="M6" s="39" t="s">
        <v>216</v>
      </c>
      <c r="N6" s="53" t="s">
        <v>23</v>
      </c>
      <c r="O6" s="32"/>
      <c r="P6" s="44" t="s">
        <v>84</v>
      </c>
      <c r="Q6" s="44" t="s">
        <v>80</v>
      </c>
      <c r="R6" s="44" t="s">
        <v>186</v>
      </c>
      <c r="S6" s="44" t="s">
        <v>213</v>
      </c>
      <c r="T6" s="44" t="s">
        <v>182</v>
      </c>
      <c r="U6" s="35"/>
      <c r="V6" s="32"/>
      <c r="W6" s="32"/>
      <c r="X6" s="44" t="s">
        <v>80</v>
      </c>
      <c r="Y6" s="44" t="s">
        <v>84</v>
      </c>
    </row>
    <row r="7" spans="1:25" ht="12.75">
      <c r="A7" s="9" t="s">
        <v>47</v>
      </c>
      <c r="B7" s="10" t="s">
        <v>48</v>
      </c>
      <c r="C7" s="5" t="str">
        <f t="shared" si="0"/>
        <v>Austin Adam Camacho</v>
      </c>
      <c r="D7" s="5"/>
      <c r="E7" s="32"/>
      <c r="F7" s="49" t="s">
        <v>187</v>
      </c>
      <c r="G7" s="50" t="str">
        <f>IF(ISERROR(VLOOKUP(G3,A24:B33,2,0)),VLOOKUP(H3,B24:C33,2,0),VLOOKUP(G3,A24:B33,2,0))</f>
        <v>Dave Fogle</v>
      </c>
      <c r="H7" s="51" t="str">
        <f t="shared" si="1"/>
        <v>MADDOG SNAP</v>
      </c>
      <c r="I7" s="50" t="str">
        <f t="shared" si="2"/>
        <v>YES</v>
      </c>
      <c r="J7" s="52">
        <f t="shared" si="3"/>
        <v>1</v>
      </c>
      <c r="K7" s="50">
        <f t="shared" si="4"/>
        <v>0</v>
      </c>
      <c r="L7" s="39" t="s">
        <v>16</v>
      </c>
      <c r="M7" s="39" t="s">
        <v>216</v>
      </c>
      <c r="N7" s="53" t="s">
        <v>132</v>
      </c>
      <c r="O7" s="32"/>
      <c r="P7" s="53" t="s">
        <v>27</v>
      </c>
      <c r="Q7" s="53" t="s">
        <v>23</v>
      </c>
      <c r="R7" s="53" t="s">
        <v>186</v>
      </c>
      <c r="S7" s="53" t="s">
        <v>213</v>
      </c>
      <c r="T7" s="53" t="s">
        <v>188</v>
      </c>
      <c r="U7" s="35"/>
      <c r="V7" s="32"/>
      <c r="W7" s="32"/>
      <c r="X7" s="53" t="s">
        <v>23</v>
      </c>
      <c r="Y7" s="53" t="s">
        <v>27</v>
      </c>
    </row>
    <row r="8" spans="1:25" ht="12.75">
      <c r="A8" s="9" t="s">
        <v>55</v>
      </c>
      <c r="B8" s="10" t="s">
        <v>56</v>
      </c>
      <c r="C8" s="5" t="str">
        <f t="shared" si="0"/>
        <v>Billy DeVore</v>
      </c>
      <c r="D8" s="5"/>
      <c r="E8" s="32"/>
      <c r="F8" s="49" t="s">
        <v>189</v>
      </c>
      <c r="G8" s="50" t="str">
        <f>IF(ISERROR(VLOOKUP(G3,A35:B44,2,0)),VLOOKUP(H3,B35:C44,2,0),VLOOKUP(G3,A35:B44,2,0))</f>
        <v>Billy DeVore</v>
      </c>
      <c r="H8" s="51" t="str">
        <f t="shared" si="1"/>
        <v>MADMAX SNAP</v>
      </c>
      <c r="I8" s="50" t="str">
        <f t="shared" si="2"/>
        <v> </v>
      </c>
      <c r="J8" s="52">
        <f t="shared" si="3"/>
        <v>0</v>
      </c>
      <c r="K8" s="50">
        <f t="shared" si="4"/>
        <v>1</v>
      </c>
      <c r="L8" s="39" t="s">
        <v>24</v>
      </c>
      <c r="M8" s="39" t="s">
        <v>216</v>
      </c>
      <c r="N8" s="53" t="s">
        <v>91</v>
      </c>
      <c r="O8" s="32"/>
      <c r="P8" s="53" t="s">
        <v>134</v>
      </c>
      <c r="Q8" s="53" t="s">
        <v>132</v>
      </c>
      <c r="R8" s="53" t="s">
        <v>208</v>
      </c>
      <c r="S8" s="53" t="s">
        <v>213</v>
      </c>
      <c r="T8" s="53" t="s">
        <v>188</v>
      </c>
      <c r="U8" s="35"/>
      <c r="V8" s="32"/>
      <c r="W8" s="32"/>
      <c r="X8" s="53" t="s">
        <v>132</v>
      </c>
      <c r="Y8" s="53" t="s">
        <v>134</v>
      </c>
    </row>
    <row r="9" spans="1:25" ht="12.75">
      <c r="A9" s="9" t="s">
        <v>63</v>
      </c>
      <c r="B9" s="10" t="s">
        <v>64</v>
      </c>
      <c r="C9" s="5" t="str">
        <f t="shared" si="0"/>
        <v>Ric Pittman</v>
      </c>
      <c r="D9" s="5"/>
      <c r="E9" s="32"/>
      <c r="F9" s="49" t="s">
        <v>190</v>
      </c>
      <c r="G9" s="50" t="str">
        <f>IF(ISERROR(VLOOKUP(G3,A46:B55,2,0)),VLOOKUP(H3,B46:C55,2,0),VLOOKUP(G3,A46:B55,2,0))</f>
        <v>at Mikey Davis</v>
      </c>
      <c r="H9" s="51" t="str">
        <f t="shared" si="1"/>
        <v>MADDOG POP</v>
      </c>
      <c r="I9" s="50" t="str">
        <f t="shared" si="2"/>
        <v> </v>
      </c>
      <c r="J9" s="52">
        <f t="shared" si="3"/>
        <v>1</v>
      </c>
      <c r="K9" s="50">
        <f t="shared" si="4"/>
        <v>0</v>
      </c>
      <c r="L9" s="39" t="s">
        <v>95</v>
      </c>
      <c r="M9" s="39" t="s">
        <v>217</v>
      </c>
      <c r="N9" s="44" t="s">
        <v>39</v>
      </c>
      <c r="O9" s="32"/>
      <c r="P9" s="53" t="s">
        <v>93</v>
      </c>
      <c r="Q9" s="53" t="s">
        <v>91</v>
      </c>
      <c r="R9" s="53" t="s">
        <v>181</v>
      </c>
      <c r="S9" s="53" t="s">
        <v>213</v>
      </c>
      <c r="T9" s="53" t="s">
        <v>188</v>
      </c>
      <c r="U9" s="35"/>
      <c r="V9" s="32"/>
      <c r="W9" s="32"/>
      <c r="X9" s="53" t="s">
        <v>91</v>
      </c>
      <c r="Y9" s="53" t="s">
        <v>93</v>
      </c>
    </row>
    <row r="10" spans="1:25" ht="12.75">
      <c r="A10" s="9" t="s">
        <v>71</v>
      </c>
      <c r="B10" s="10" t="s">
        <v>72</v>
      </c>
      <c r="C10" s="5" t="str">
        <f t="shared" si="0"/>
        <v>Andrew Nemergut</v>
      </c>
      <c r="D10" s="5"/>
      <c r="E10" s="32"/>
      <c r="F10" s="49" t="s">
        <v>192</v>
      </c>
      <c r="G10" s="50" t="str">
        <f>IF(ISERROR(VLOOKUP(G3,A57:B66,2,0)),VLOOKUP(H3,B57:C66,2,0),VLOOKUP(G3,A57:B66,2,0))</f>
        <v>Jon Mann</v>
      </c>
      <c r="H10" s="51" t="str">
        <f t="shared" si="1"/>
        <v>MADDOG POP</v>
      </c>
      <c r="I10" s="50" t="str">
        <f t="shared" si="2"/>
        <v> </v>
      </c>
      <c r="J10" s="52">
        <f t="shared" si="3"/>
        <v>1</v>
      </c>
      <c r="K10" s="50">
        <f t="shared" si="4"/>
        <v>0</v>
      </c>
      <c r="L10" s="39" t="s">
        <v>32</v>
      </c>
      <c r="M10" s="39" t="s">
        <v>217</v>
      </c>
      <c r="N10" s="44" t="s">
        <v>136</v>
      </c>
      <c r="O10" s="32"/>
      <c r="P10" s="44" t="s">
        <v>43</v>
      </c>
      <c r="Q10" s="44" t="s">
        <v>39</v>
      </c>
      <c r="R10" s="44" t="s">
        <v>186</v>
      </c>
      <c r="S10" s="44" t="s">
        <v>213</v>
      </c>
      <c r="T10" s="44" t="s">
        <v>193</v>
      </c>
      <c r="U10" s="35"/>
      <c r="V10" s="32"/>
      <c r="W10" s="32"/>
      <c r="X10" s="44" t="s">
        <v>39</v>
      </c>
      <c r="Y10" s="44" t="s">
        <v>43</v>
      </c>
    </row>
    <row r="11" spans="1:25" ht="12.75">
      <c r="A11" s="19"/>
      <c r="B11" s="20"/>
      <c r="C11" s="5">
        <f t="shared" si="0"/>
        <v>0</v>
      </c>
      <c r="D11" s="5"/>
      <c r="E11" s="32"/>
      <c r="F11" s="49" t="s">
        <v>194</v>
      </c>
      <c r="G11" s="50" t="str">
        <f>IF(ISERROR(VLOOKUP(G3,A68:B80,2,0)),VLOOKUP(H3,B68:C80,2,0),VLOOKUP(G3,A68:B80,2,0))</f>
        <v>at Kurrie Boddorf</v>
      </c>
      <c r="H11" s="51" t="str">
        <f t="shared" si="1"/>
        <v>MADDOG SNAP</v>
      </c>
      <c r="I11" s="50" t="str">
        <f t="shared" si="2"/>
        <v>YES</v>
      </c>
      <c r="J11" s="52">
        <f t="shared" si="3"/>
        <v>1</v>
      </c>
      <c r="K11" s="50">
        <f t="shared" si="4"/>
        <v>0</v>
      </c>
      <c r="L11" s="39" t="s">
        <v>40</v>
      </c>
      <c r="M11" s="39" t="s">
        <v>217</v>
      </c>
      <c r="N11" s="44" t="s">
        <v>99</v>
      </c>
      <c r="O11" s="32"/>
      <c r="P11" s="44" t="s">
        <v>138</v>
      </c>
      <c r="Q11" s="44" t="s">
        <v>136</v>
      </c>
      <c r="R11" s="44" t="s">
        <v>181</v>
      </c>
      <c r="S11" s="44" t="s">
        <v>213</v>
      </c>
      <c r="T11" s="44" t="s">
        <v>193</v>
      </c>
      <c r="U11" s="35"/>
      <c r="V11" s="32"/>
      <c r="W11" s="32"/>
      <c r="X11" s="44" t="s">
        <v>136</v>
      </c>
      <c r="Y11" s="44" t="s">
        <v>138</v>
      </c>
    </row>
    <row r="12" spans="1:25" ht="12.75">
      <c r="A12" s="21" t="s">
        <v>77</v>
      </c>
      <c r="B12" s="22"/>
      <c r="C12" s="5" t="str">
        <f t="shared" si="0"/>
        <v>WEEK 2 </v>
      </c>
      <c r="D12" s="5"/>
      <c r="E12" s="32"/>
      <c r="F12" s="49" t="s">
        <v>195</v>
      </c>
      <c r="G12" s="50" t="str">
        <f>IF(ISERROR(VLOOKUP(G3,A82:B94,2,0)),VLOOKUP(H3,B82:C94,2,0),VLOOKUP(G3,A82:B94,2,0))</f>
        <v>Dave Fogle</v>
      </c>
      <c r="H12" s="51" t="str">
        <f t="shared" si="1"/>
        <v>MADDOG SNAP</v>
      </c>
      <c r="I12" s="50" t="str">
        <f t="shared" si="2"/>
        <v>YES</v>
      </c>
      <c r="J12" s="52">
        <f t="shared" si="3"/>
        <v>1</v>
      </c>
      <c r="K12" s="50">
        <f t="shared" si="4"/>
        <v>0</v>
      </c>
      <c r="L12" s="39" t="s">
        <v>103</v>
      </c>
      <c r="M12" s="39" t="s">
        <v>218</v>
      </c>
      <c r="N12" s="44" t="s">
        <v>55</v>
      </c>
      <c r="O12" s="32"/>
      <c r="P12" s="44" t="s">
        <v>101</v>
      </c>
      <c r="Q12" s="44" t="s">
        <v>99</v>
      </c>
      <c r="R12" s="44" t="s">
        <v>186</v>
      </c>
      <c r="S12" s="44" t="s">
        <v>213</v>
      </c>
      <c r="T12" s="44" t="s">
        <v>193</v>
      </c>
      <c r="U12" s="35"/>
      <c r="V12" s="32"/>
      <c r="W12" s="32"/>
      <c r="X12" s="44" t="s">
        <v>99</v>
      </c>
      <c r="Y12" s="44" t="s">
        <v>101</v>
      </c>
    </row>
    <row r="13" spans="1:25" ht="12.75">
      <c r="A13" s="9" t="s">
        <v>80</v>
      </c>
      <c r="B13" s="10" t="s">
        <v>81</v>
      </c>
      <c r="C13" s="5" t="str">
        <f t="shared" si="0"/>
        <v>Kurrie Boddorf</v>
      </c>
      <c r="D13" s="5"/>
      <c r="E13" s="32"/>
      <c r="F13" s="49" t="s">
        <v>197</v>
      </c>
      <c r="G13" s="50" t="str">
        <f>IF(ISERROR(VLOOKUP(G3,A96:B108,2,0)),VLOOKUP(H3,B96:C108,2,0),VLOOKUP(G3,A96:B108,2,0))</f>
        <v>BYE</v>
      </c>
      <c r="H13" s="51" t="str">
        <f t="shared" si="1"/>
        <v>bye week</v>
      </c>
      <c r="I13" s="50" t="str">
        <f t="shared" si="2"/>
        <v> </v>
      </c>
      <c r="J13" s="52">
        <f t="shared" si="3"/>
        <v>0</v>
      </c>
      <c r="K13" s="50">
        <f t="shared" si="4"/>
        <v>0</v>
      </c>
      <c r="L13" s="39" t="s">
        <v>48</v>
      </c>
      <c r="M13" s="39" t="s">
        <v>218</v>
      </c>
      <c r="N13" s="44" t="s">
        <v>140</v>
      </c>
      <c r="O13" s="32"/>
      <c r="U13" s="35"/>
      <c r="V13" s="32"/>
      <c r="W13" s="32"/>
      <c r="X13" s="44" t="s">
        <v>55</v>
      </c>
      <c r="Y13" s="44" t="s">
        <v>59</v>
      </c>
    </row>
    <row r="14" spans="1:25" ht="12.75">
      <c r="A14" s="9" t="s">
        <v>7</v>
      </c>
      <c r="B14" s="10" t="s">
        <v>87</v>
      </c>
      <c r="C14" s="5" t="str">
        <f t="shared" si="0"/>
        <v>Jason McCormack</v>
      </c>
      <c r="D14" s="5"/>
      <c r="E14" s="32"/>
      <c r="F14" s="49" t="s">
        <v>198</v>
      </c>
      <c r="G14" s="50" t="str">
        <f>IF(ISERROR(VLOOKUP(G3,A110:B119,2,0)),VLOOKUP(H3,B110:C119,2,0),VLOOKUP(G3,A110:B119,2,0))</f>
        <v>at Joey JVM Martini</v>
      </c>
      <c r="H14" s="51" t="str">
        <f t="shared" si="1"/>
        <v>MADMAX POP</v>
      </c>
      <c r="I14" s="50" t="str">
        <f t="shared" si="2"/>
        <v> </v>
      </c>
      <c r="J14" s="52">
        <f t="shared" si="3"/>
        <v>0</v>
      </c>
      <c r="K14" s="50">
        <f t="shared" si="4"/>
        <v>1</v>
      </c>
      <c r="L14" s="39" t="s">
        <v>56</v>
      </c>
      <c r="M14" s="39" t="s">
        <v>218</v>
      </c>
      <c r="N14" s="44" t="s">
        <v>107</v>
      </c>
      <c r="O14" s="32"/>
      <c r="P14" s="40" t="s">
        <v>215</v>
      </c>
      <c r="U14" s="35"/>
      <c r="V14" s="32"/>
      <c r="W14" s="32"/>
      <c r="X14" s="44" t="s">
        <v>140</v>
      </c>
      <c r="Y14" s="44" t="s">
        <v>142</v>
      </c>
    </row>
    <row r="15" spans="1:25" ht="12.75">
      <c r="A15" s="9" t="s">
        <v>91</v>
      </c>
      <c r="B15" s="10" t="s">
        <v>16</v>
      </c>
      <c r="C15" s="5" t="str">
        <f t="shared" si="0"/>
        <v>Anthony Moyer</v>
      </c>
      <c r="D15" s="5"/>
      <c r="E15" s="32"/>
      <c r="F15" s="49" t="s">
        <v>199</v>
      </c>
      <c r="G15" s="50" t="str">
        <f>IF(ISERROR(VLOOKUP(G3,A121:B130,2,0)),VLOOKUP(H3,B121:C130,2,0),VLOOKUP(G3,A121:B130,2,0))</f>
        <v>David Kilgore</v>
      </c>
      <c r="H15" s="51" t="str">
        <f t="shared" si="1"/>
        <v>MADMAX CRACKLE</v>
      </c>
      <c r="I15" s="50" t="str">
        <f t="shared" si="2"/>
        <v> </v>
      </c>
      <c r="J15" s="52">
        <f t="shared" si="3"/>
        <v>0</v>
      </c>
      <c r="K15" s="50">
        <f t="shared" si="4"/>
        <v>1</v>
      </c>
      <c r="L15" s="39" t="s">
        <v>144</v>
      </c>
      <c r="M15" s="39" t="s">
        <v>219</v>
      </c>
      <c r="N15" s="53" t="s">
        <v>63</v>
      </c>
      <c r="O15" s="32"/>
      <c r="P15" s="45" t="s">
        <v>172</v>
      </c>
      <c r="Q15" s="45" t="s">
        <v>173</v>
      </c>
      <c r="R15" s="45" t="s">
        <v>174</v>
      </c>
      <c r="S15" s="45" t="s">
        <v>175</v>
      </c>
      <c r="T15" s="45" t="s">
        <v>176</v>
      </c>
      <c r="U15" s="35"/>
      <c r="V15" s="32"/>
      <c r="W15" s="32"/>
      <c r="X15" s="44" t="s">
        <v>107</v>
      </c>
      <c r="Y15" s="44" t="s">
        <v>109</v>
      </c>
    </row>
    <row r="16" spans="1:25" ht="12.75">
      <c r="A16" s="9" t="s">
        <v>71</v>
      </c>
      <c r="B16" s="10" t="s">
        <v>95</v>
      </c>
      <c r="C16" s="5" t="str">
        <f t="shared" si="0"/>
        <v>Andrew Nemergut</v>
      </c>
      <c r="D16" s="5"/>
      <c r="E16" s="32"/>
      <c r="F16" s="49" t="s">
        <v>201</v>
      </c>
      <c r="G16" s="50" t="str">
        <f>IF(ISERROR(VLOOKUP(G3,A132:B141,2,0)),VLOOKUP(H3,B132:C141,2,0),VLOOKUP(G3,A132:B141,2,0))</f>
        <v>Anthony Moyer</v>
      </c>
      <c r="H16" s="51" t="str">
        <f t="shared" si="1"/>
        <v>MADDOG CRACKLE</v>
      </c>
      <c r="I16" s="50" t="str">
        <f t="shared" si="2"/>
        <v> </v>
      </c>
      <c r="J16" s="52">
        <f t="shared" si="3"/>
        <v>1</v>
      </c>
      <c r="K16" s="50">
        <f t="shared" si="4"/>
        <v>0</v>
      </c>
      <c r="L16" s="39" t="s">
        <v>113</v>
      </c>
      <c r="M16" s="39" t="s">
        <v>219</v>
      </c>
      <c r="N16" s="53" t="s">
        <v>47</v>
      </c>
      <c r="O16" s="32"/>
      <c r="P16" s="44" t="s">
        <v>59</v>
      </c>
      <c r="Q16" s="44" t="s">
        <v>55</v>
      </c>
      <c r="R16" s="44" t="s">
        <v>181</v>
      </c>
      <c r="S16" s="44" t="s">
        <v>215</v>
      </c>
      <c r="T16" s="44" t="s">
        <v>182</v>
      </c>
      <c r="U16" s="35"/>
      <c r="V16" s="32"/>
      <c r="W16" s="32"/>
      <c r="X16" s="53" t="s">
        <v>63</v>
      </c>
      <c r="Y16" s="53" t="s">
        <v>67</v>
      </c>
    </row>
    <row r="17" spans="1:25" ht="12.75">
      <c r="A17" s="9" t="s">
        <v>99</v>
      </c>
      <c r="B17" s="10" t="s">
        <v>32</v>
      </c>
      <c r="C17" s="5" t="str">
        <f t="shared" si="0"/>
        <v>Jon Mann</v>
      </c>
      <c r="D17" s="5"/>
      <c r="E17" s="32"/>
      <c r="F17" s="49" t="s">
        <v>202</v>
      </c>
      <c r="G17" s="50" t="str">
        <f>IF(ISERROR(VLOOKUP(G3,A143:B152,2,0)),VLOOKUP(H3,B143:C152,2,0),VLOOKUP(G3,A143:B152,2,0))</f>
        <v>at Ric Pittman</v>
      </c>
      <c r="H17" s="51" t="str">
        <f t="shared" si="1"/>
        <v>MADMAX CRACKLE</v>
      </c>
      <c r="I17" s="50" t="str">
        <f t="shared" si="2"/>
        <v> </v>
      </c>
      <c r="J17" s="52">
        <f t="shared" si="3"/>
        <v>0</v>
      </c>
      <c r="K17" s="50">
        <f t="shared" si="4"/>
        <v>1</v>
      </c>
      <c r="L17" s="39" t="s">
        <v>64</v>
      </c>
      <c r="M17" s="39" t="s">
        <v>219</v>
      </c>
      <c r="N17" s="53" t="s">
        <v>112</v>
      </c>
      <c r="O17" s="32"/>
      <c r="P17" s="44" t="s">
        <v>142</v>
      </c>
      <c r="Q17" s="44" t="s">
        <v>140</v>
      </c>
      <c r="R17" s="44" t="s">
        <v>186</v>
      </c>
      <c r="S17" s="44" t="s">
        <v>215</v>
      </c>
      <c r="T17" s="44" t="s">
        <v>182</v>
      </c>
      <c r="U17" s="35"/>
      <c r="V17" s="32"/>
      <c r="W17" s="32"/>
      <c r="X17" s="53" t="s">
        <v>47</v>
      </c>
      <c r="Y17" s="53" t="s">
        <v>51</v>
      </c>
    </row>
    <row r="18" spans="1:25" ht="12.75">
      <c r="A18" s="9" t="s">
        <v>63</v>
      </c>
      <c r="B18" s="10" t="s">
        <v>103</v>
      </c>
      <c r="C18" s="5" t="str">
        <f t="shared" si="0"/>
        <v>Ric Pittman</v>
      </c>
      <c r="D18" s="5"/>
      <c r="E18" s="32"/>
      <c r="F18" s="49" t="s">
        <v>203</v>
      </c>
      <c r="G18" s="50" t="str">
        <f>IF(ISERROR(VLOOKUP(G3,A154:B163,2,0)),VLOOKUP(H3,B154:C163,2,0),VLOOKUP(G3,A154:B163,2,0))</f>
        <v>at Josh Fleming</v>
      </c>
      <c r="H18" s="51" t="str">
        <f t="shared" si="1"/>
        <v>MADDOG CRACKLE</v>
      </c>
      <c r="I18" s="50" t="str">
        <f t="shared" si="2"/>
        <v> </v>
      </c>
      <c r="J18" s="52">
        <f t="shared" si="3"/>
        <v>1</v>
      </c>
      <c r="K18" s="50">
        <f t="shared" si="4"/>
        <v>0</v>
      </c>
      <c r="L18" s="39" t="s">
        <v>148</v>
      </c>
      <c r="M18" s="39" t="s">
        <v>220</v>
      </c>
      <c r="N18" s="44" t="s">
        <v>71</v>
      </c>
      <c r="O18" s="32"/>
      <c r="P18" s="44" t="s">
        <v>109</v>
      </c>
      <c r="Q18" s="44" t="s">
        <v>107</v>
      </c>
      <c r="R18" s="44" t="s">
        <v>181</v>
      </c>
      <c r="S18" s="44" t="s">
        <v>215</v>
      </c>
      <c r="T18" s="44" t="s">
        <v>182</v>
      </c>
      <c r="U18" s="35"/>
      <c r="V18" s="32"/>
      <c r="W18" s="32"/>
      <c r="X18" s="53" t="s">
        <v>112</v>
      </c>
      <c r="Y18" s="53" t="s">
        <v>116</v>
      </c>
    </row>
    <row r="19" spans="1:25" ht="12.75">
      <c r="A19" s="9" t="s">
        <v>107</v>
      </c>
      <c r="B19" s="10" t="s">
        <v>48</v>
      </c>
      <c r="C19" s="5" t="str">
        <f t="shared" si="0"/>
        <v>Tony Guerrieri</v>
      </c>
      <c r="D19" s="5"/>
      <c r="E19" s="32"/>
      <c r="F19" s="49" t="s">
        <v>205</v>
      </c>
      <c r="G19" s="50" t="str">
        <f>IF(ISERROR(VLOOKUP(G3,A165:B174,2,0)),VLOOKUP(H3,B165:C174,2,0),VLOOKUP(G3,A165:B174,2,0))</f>
        <v>Chris Bidwell</v>
      </c>
      <c r="H19" s="51" t="str">
        <f t="shared" si="1"/>
        <v>MADDOG POP</v>
      </c>
      <c r="I19" s="50" t="str">
        <f t="shared" si="2"/>
        <v> </v>
      </c>
      <c r="J19" s="52">
        <f t="shared" si="3"/>
        <v>1</v>
      </c>
      <c r="K19" s="50">
        <f t="shared" si="4"/>
        <v>0</v>
      </c>
      <c r="L19" s="39" t="s">
        <v>121</v>
      </c>
      <c r="M19" s="39" t="s">
        <v>220</v>
      </c>
      <c r="N19" s="44" t="s">
        <v>31</v>
      </c>
      <c r="O19" s="32"/>
      <c r="P19" s="53" t="s">
        <v>67</v>
      </c>
      <c r="Q19" s="53" t="s">
        <v>63</v>
      </c>
      <c r="R19" s="53" t="s">
        <v>186</v>
      </c>
      <c r="S19" s="53" t="s">
        <v>215</v>
      </c>
      <c r="T19" s="53" t="s">
        <v>188</v>
      </c>
      <c r="U19" s="35"/>
      <c r="V19" s="32"/>
      <c r="W19" s="32"/>
      <c r="X19" s="44" t="s">
        <v>71</v>
      </c>
      <c r="Y19" s="44" t="s">
        <v>75</v>
      </c>
    </row>
    <row r="20" spans="1:25" ht="12.75">
      <c r="A20" s="9" t="s">
        <v>112</v>
      </c>
      <c r="B20" s="10" t="s">
        <v>113</v>
      </c>
      <c r="C20" s="5" t="str">
        <f t="shared" si="0"/>
        <v>David Kilgore</v>
      </c>
      <c r="D20" s="5"/>
      <c r="E20" s="32"/>
      <c r="F20" s="49" t="s">
        <v>206</v>
      </c>
      <c r="G20" s="50" t="str">
        <f>IF(ISERROR(VLOOKUP(G3,A176:B185,2,0)),VLOOKUP(H3,B176:C185,2,0),VLOOKUP(G3,A176:B185,2,0))</f>
        <v>Kurrie Boddorf</v>
      </c>
      <c r="H20" s="51" t="str">
        <f t="shared" si="1"/>
        <v>MADDOG SNAP</v>
      </c>
      <c r="I20" s="50" t="str">
        <f t="shared" si="2"/>
        <v>YES</v>
      </c>
      <c r="J20" s="52">
        <f t="shared" si="3"/>
        <v>1</v>
      </c>
      <c r="K20" s="50">
        <f t="shared" si="4"/>
        <v>0</v>
      </c>
      <c r="L20" s="39" t="s">
        <v>72</v>
      </c>
      <c r="M20" s="39" t="s">
        <v>220</v>
      </c>
      <c r="N20" s="44" t="s">
        <v>120</v>
      </c>
      <c r="O20" s="32"/>
      <c r="P20" s="53" t="s">
        <v>51</v>
      </c>
      <c r="Q20" s="53" t="s">
        <v>47</v>
      </c>
      <c r="R20" s="53" t="s">
        <v>186</v>
      </c>
      <c r="S20" s="53" t="s">
        <v>215</v>
      </c>
      <c r="T20" s="53" t="s">
        <v>188</v>
      </c>
      <c r="U20" s="35"/>
      <c r="V20" s="32"/>
      <c r="W20" s="32"/>
      <c r="X20" s="44" t="s">
        <v>31</v>
      </c>
      <c r="Y20" s="44" t="s">
        <v>35</v>
      </c>
    </row>
    <row r="21" spans="1:25" ht="15.75" customHeight="1">
      <c r="A21" s="9" t="s">
        <v>120</v>
      </c>
      <c r="B21" s="10" t="s">
        <v>121</v>
      </c>
      <c r="C21" s="5" t="str">
        <f t="shared" si="0"/>
        <v>David Mathews</v>
      </c>
      <c r="D21" s="5"/>
      <c r="E21" s="32"/>
      <c r="F21" s="49" t="s">
        <v>207</v>
      </c>
      <c r="G21" s="50" t="str">
        <f>IF(ISERROR(VLOOKUP(G3,A187:B196,2,0)),VLOOKUP(H3,B187:C196,2,0),VLOOKUP(G3,A187:B196,2,0))</f>
        <v>at Dave Fogle</v>
      </c>
      <c r="H21" s="51" t="str">
        <f t="shared" si="1"/>
        <v>MADDOG SNAP</v>
      </c>
      <c r="I21" s="50" t="str">
        <f t="shared" si="2"/>
        <v>YES</v>
      </c>
      <c r="J21" s="52">
        <f t="shared" si="3"/>
        <v>1</v>
      </c>
      <c r="K21" s="50">
        <f t="shared" si="4"/>
        <v>0</v>
      </c>
      <c r="L21" s="39"/>
      <c r="M21" s="39"/>
      <c r="N21" s="32"/>
      <c r="O21" s="32"/>
      <c r="P21" s="53" t="s">
        <v>116</v>
      </c>
      <c r="Q21" s="53" t="s">
        <v>112</v>
      </c>
      <c r="R21" s="53" t="s">
        <v>186</v>
      </c>
      <c r="S21" s="53" t="s">
        <v>215</v>
      </c>
      <c r="T21" s="53" t="s">
        <v>188</v>
      </c>
      <c r="U21" s="35"/>
      <c r="V21" s="32"/>
      <c r="W21" s="32"/>
      <c r="X21" s="44" t="s">
        <v>120</v>
      </c>
      <c r="Y21" s="44" t="s">
        <v>124</v>
      </c>
    </row>
    <row r="22" spans="1:25" ht="15.75" customHeight="1">
      <c r="A22" s="19"/>
      <c r="B22" s="20"/>
      <c r="C22" s="5">
        <f t="shared" si="0"/>
        <v>0</v>
      </c>
      <c r="D22" s="5"/>
      <c r="E22" s="32"/>
      <c r="F22" s="32"/>
      <c r="G22" s="32"/>
      <c r="H22" s="32"/>
      <c r="I22" s="55">
        <f>COUNTIF(I5:I21,"YES")</f>
        <v>6</v>
      </c>
      <c r="J22" s="55">
        <f aca="true" t="shared" si="5" ref="J22:K22">SUM(J5:J21)</f>
        <v>12</v>
      </c>
      <c r="K22" s="55">
        <f t="shared" si="5"/>
        <v>4</v>
      </c>
      <c r="L22" s="39"/>
      <c r="M22" s="39"/>
      <c r="N22" s="32"/>
      <c r="O22" s="32"/>
      <c r="P22" s="44" t="s">
        <v>75</v>
      </c>
      <c r="Q22" s="44" t="s">
        <v>71</v>
      </c>
      <c r="R22" s="44" t="s">
        <v>186</v>
      </c>
      <c r="S22" s="44" t="s">
        <v>215</v>
      </c>
      <c r="T22" s="44" t="s">
        <v>193</v>
      </c>
      <c r="U22" s="35"/>
      <c r="V22" s="32"/>
      <c r="W22" s="32"/>
      <c r="X22" s="39" t="s">
        <v>128</v>
      </c>
      <c r="Y22" s="44" t="s">
        <v>130</v>
      </c>
    </row>
    <row r="23" spans="1:25" ht="15.75" customHeight="1">
      <c r="A23" s="21" t="s">
        <v>126</v>
      </c>
      <c r="B23" s="22"/>
      <c r="C23" s="5" t="str">
        <f t="shared" si="0"/>
        <v>WEEK 3</v>
      </c>
      <c r="D23" s="5"/>
      <c r="E23" s="32"/>
      <c r="F23" s="32"/>
      <c r="G23" s="32"/>
      <c r="H23" s="32"/>
      <c r="I23" s="32"/>
      <c r="J23" s="39"/>
      <c r="K23" s="39"/>
      <c r="L23" s="39"/>
      <c r="M23" s="39"/>
      <c r="N23" s="54"/>
      <c r="O23" s="39"/>
      <c r="P23" s="44" t="s">
        <v>35</v>
      </c>
      <c r="Q23" s="44" t="s">
        <v>31</v>
      </c>
      <c r="R23" s="44" t="s">
        <v>186</v>
      </c>
      <c r="S23" s="44" t="s">
        <v>215</v>
      </c>
      <c r="T23" s="44" t="s">
        <v>193</v>
      </c>
      <c r="U23" s="35"/>
      <c r="V23" s="32"/>
      <c r="W23" s="32"/>
      <c r="X23" s="39" t="s">
        <v>81</v>
      </c>
      <c r="Y23" s="44" t="s">
        <v>85</v>
      </c>
    </row>
    <row r="24" spans="1:25" ht="15.75" customHeight="1">
      <c r="A24" s="9" t="s">
        <v>15</v>
      </c>
      <c r="B24" s="10" t="s">
        <v>128</v>
      </c>
      <c r="C24" s="5" t="str">
        <f t="shared" si="0"/>
        <v>Dave Fogle</v>
      </c>
      <c r="D24" s="5"/>
      <c r="E24" s="32"/>
      <c r="F24" s="36"/>
      <c r="G24" s="37" t="e">
        <f>IF(ISERROR(VLOOKUP(G25,$L$2:$M$30,2,0)),VLOOKUP("at "&amp;G25,$L$2:$M$30,2,0),VLOOKUP(G25,$L$2:$M$30,2,0))</f>
        <v>#N/A</v>
      </c>
      <c r="H24" s="37"/>
      <c r="I24" s="38"/>
      <c r="J24" s="39"/>
      <c r="K24" s="39"/>
      <c r="L24" s="39"/>
      <c r="M24" s="39"/>
      <c r="N24" s="54"/>
      <c r="O24" s="39"/>
      <c r="P24" s="44" t="s">
        <v>124</v>
      </c>
      <c r="Q24" s="44" t="s">
        <v>120</v>
      </c>
      <c r="R24" s="44" t="s">
        <v>181</v>
      </c>
      <c r="S24" s="44" t="s">
        <v>215</v>
      </c>
      <c r="T24" s="44" t="s">
        <v>193</v>
      </c>
      <c r="U24" s="35"/>
      <c r="V24" s="32"/>
      <c r="W24" s="32"/>
      <c r="X24" s="39" t="s">
        <v>8</v>
      </c>
      <c r="Y24" s="44" t="s">
        <v>12</v>
      </c>
    </row>
    <row r="25" spans="1:26" ht="15.75" customHeight="1">
      <c r="A25" s="9" t="s">
        <v>132</v>
      </c>
      <c r="B25" s="10" t="s">
        <v>87</v>
      </c>
      <c r="C25" s="5" t="str">
        <f t="shared" si="0"/>
        <v>Josh Fleming</v>
      </c>
      <c r="D25" s="5"/>
      <c r="E25" s="32"/>
      <c r="F25" s="41" t="s">
        <v>209</v>
      </c>
      <c r="G25" s="56" t="str">
        <f>VLOOKUP(G3,X4:Y21,2,0)</f>
        <v>New World Order</v>
      </c>
      <c r="H25" s="5" t="str">
        <f>"at "&amp;G25</f>
        <v>at New World Order</v>
      </c>
      <c r="I25" s="43"/>
      <c r="J25" s="32"/>
      <c r="K25" s="32"/>
      <c r="L25" s="39"/>
      <c r="M25" s="39"/>
      <c r="N25" s="54"/>
      <c r="O25" s="39"/>
      <c r="P25" s="39"/>
      <c r="Q25" s="39"/>
      <c r="R25" s="39"/>
      <c r="S25" s="39"/>
      <c r="T25" s="32"/>
      <c r="U25" s="35"/>
      <c r="V25" s="32"/>
      <c r="W25" s="32"/>
      <c r="X25" s="39" t="s">
        <v>87</v>
      </c>
      <c r="Y25" s="53" t="s">
        <v>89</v>
      </c>
      <c r="Z25" s="32"/>
    </row>
    <row r="26" spans="1:26" ht="15.75" customHeight="1">
      <c r="A26" s="9" t="s">
        <v>80</v>
      </c>
      <c r="B26" s="10" t="s">
        <v>24</v>
      </c>
      <c r="C26" s="5" t="str">
        <f t="shared" si="0"/>
        <v>Kurrie Boddorf</v>
      </c>
      <c r="D26" s="5"/>
      <c r="E26" s="32"/>
      <c r="F26" s="46" t="s">
        <v>177</v>
      </c>
      <c r="G26" s="46" t="s">
        <v>173</v>
      </c>
      <c r="H26" s="47" t="s">
        <v>178</v>
      </c>
      <c r="I26" s="48" t="s">
        <v>179</v>
      </c>
      <c r="J26" s="48" t="s">
        <v>169</v>
      </c>
      <c r="K26" s="48" t="s">
        <v>180</v>
      </c>
      <c r="L26" s="39"/>
      <c r="M26" s="39"/>
      <c r="N26" s="54"/>
      <c r="O26" s="39"/>
      <c r="P26" s="39"/>
      <c r="Q26" s="39"/>
      <c r="R26" s="62" t="s">
        <v>210</v>
      </c>
      <c r="S26" s="62" t="s">
        <v>211</v>
      </c>
      <c r="T26" s="62" t="s">
        <v>212</v>
      </c>
      <c r="U26" s="35"/>
      <c r="V26" s="32"/>
      <c r="W26" s="32"/>
      <c r="X26" s="39" t="s">
        <v>16</v>
      </c>
      <c r="Y26" s="53" t="s">
        <v>20</v>
      </c>
      <c r="Z26" s="32"/>
    </row>
    <row r="27" spans="1:26" ht="15.75" customHeight="1">
      <c r="A27" s="9" t="s">
        <v>136</v>
      </c>
      <c r="B27" s="10" t="s">
        <v>95</v>
      </c>
      <c r="C27" s="5" t="str">
        <f t="shared" si="0"/>
        <v>Mikey Davis</v>
      </c>
      <c r="D27" s="5"/>
      <c r="E27" s="32"/>
      <c r="F27" s="49" t="s">
        <v>183</v>
      </c>
      <c r="G27" s="50" t="str">
        <f aca="true" t="shared" si="6" ref="G27:G43">VLOOKUP(G5,X$4:Y$40,2,0)</f>
        <v>at Spank Bank</v>
      </c>
      <c r="H27" s="51" t="str">
        <f aca="true" t="shared" si="7" ref="H27:K27">H5</f>
        <v>MADDOG SNAP</v>
      </c>
      <c r="I27" s="50" t="str">
        <f t="shared" si="7"/>
        <v>YES</v>
      </c>
      <c r="J27" s="52">
        <f t="shared" si="7"/>
        <v>1</v>
      </c>
      <c r="K27" s="50">
        <f t="shared" si="7"/>
        <v>0</v>
      </c>
      <c r="L27" s="39"/>
      <c r="M27" s="39"/>
      <c r="N27" s="54"/>
      <c r="O27" s="39"/>
      <c r="P27" s="39"/>
      <c r="Q27" s="39"/>
      <c r="R27" s="60" t="s">
        <v>181</v>
      </c>
      <c r="S27" s="63">
        <f>'BAD Team'!S27</f>
        <v>4</v>
      </c>
      <c r="T27" s="63">
        <f>'BAD Team'!T27</f>
        <v>6</v>
      </c>
      <c r="U27" s="35"/>
      <c r="V27" s="32"/>
      <c r="W27" s="32"/>
      <c r="X27" s="39" t="s">
        <v>24</v>
      </c>
      <c r="Y27" s="53" t="s">
        <v>28</v>
      </c>
      <c r="Z27" s="32"/>
    </row>
    <row r="28" spans="1:26" ht="15.75" customHeight="1">
      <c r="A28" s="9" t="s">
        <v>120</v>
      </c>
      <c r="B28" s="10" t="s">
        <v>40</v>
      </c>
      <c r="C28" s="5" t="str">
        <f t="shared" si="0"/>
        <v>David Mathews</v>
      </c>
      <c r="D28" s="5"/>
      <c r="E28" s="32"/>
      <c r="F28" s="49" t="s">
        <v>184</v>
      </c>
      <c r="G28" s="50" t="str">
        <f t="shared" si="6"/>
        <v>at Shinigami Reapers</v>
      </c>
      <c r="H28" s="51" t="str">
        <f aca="true" t="shared" si="8" ref="H28:K28">H6</f>
        <v>MADDOG CRACKLE</v>
      </c>
      <c r="I28" s="50" t="str">
        <f t="shared" si="8"/>
        <v> </v>
      </c>
      <c r="J28" s="52">
        <f t="shared" si="8"/>
        <v>1</v>
      </c>
      <c r="K28" s="50">
        <f t="shared" si="8"/>
        <v>0</v>
      </c>
      <c r="L28" s="39"/>
      <c r="M28" s="39"/>
      <c r="N28" s="54"/>
      <c r="O28" s="39"/>
      <c r="P28" s="39"/>
      <c r="Q28" s="39"/>
      <c r="R28" s="60" t="s">
        <v>208</v>
      </c>
      <c r="S28" s="63">
        <f>'BAD Team'!S28</f>
        <v>1</v>
      </c>
      <c r="T28" s="63">
        <f>'BAD Team'!T28</f>
        <v>2</v>
      </c>
      <c r="U28" s="35"/>
      <c r="V28" s="32"/>
      <c r="W28" s="32"/>
      <c r="X28" s="39" t="s">
        <v>95</v>
      </c>
      <c r="Y28" s="44" t="s">
        <v>97</v>
      </c>
      <c r="Z28" s="32"/>
    </row>
    <row r="29" spans="1:26" ht="15.75" customHeight="1">
      <c r="A29" s="9" t="s">
        <v>140</v>
      </c>
      <c r="B29" s="10" t="s">
        <v>103</v>
      </c>
      <c r="C29" s="5" t="str">
        <f t="shared" si="0"/>
        <v>Sean Patrick O'Hare</v>
      </c>
      <c r="D29" s="5"/>
      <c r="E29" s="32"/>
      <c r="F29" s="49" t="s">
        <v>187</v>
      </c>
      <c r="G29" s="50" t="str">
        <f t="shared" si="6"/>
        <v>The Beergods</v>
      </c>
      <c r="H29" s="51" t="str">
        <f aca="true" t="shared" si="9" ref="H29:K29">H7</f>
        <v>MADDOG SNAP</v>
      </c>
      <c r="I29" s="50" t="str">
        <f t="shared" si="9"/>
        <v>YES</v>
      </c>
      <c r="J29" s="52">
        <f t="shared" si="9"/>
        <v>1</v>
      </c>
      <c r="K29" s="50">
        <f t="shared" si="9"/>
        <v>0</v>
      </c>
      <c r="L29" s="39"/>
      <c r="M29" s="39"/>
      <c r="N29" s="54"/>
      <c r="O29" s="39"/>
      <c r="P29" s="39"/>
      <c r="Q29" s="39"/>
      <c r="R29" s="60" t="s">
        <v>186</v>
      </c>
      <c r="S29" s="63">
        <f>'BAD Team'!S29</f>
        <v>13</v>
      </c>
      <c r="T29" s="63">
        <f>'BAD Team'!T29</f>
        <v>10</v>
      </c>
      <c r="U29" s="35"/>
      <c r="V29" s="32"/>
      <c r="W29" s="32"/>
      <c r="X29" s="39" t="s">
        <v>32</v>
      </c>
      <c r="Y29" s="44" t="s">
        <v>36</v>
      </c>
      <c r="Z29" s="32"/>
    </row>
    <row r="30" spans="1:26" ht="15.75" customHeight="1">
      <c r="A30" s="9" t="s">
        <v>112</v>
      </c>
      <c r="B30" s="10" t="s">
        <v>56</v>
      </c>
      <c r="C30" s="5" t="str">
        <f t="shared" si="0"/>
        <v>David Kilgore</v>
      </c>
      <c r="D30" s="5"/>
      <c r="E30" s="32"/>
      <c r="F30" s="49" t="s">
        <v>189</v>
      </c>
      <c r="G30" s="50" t="str">
        <f t="shared" si="6"/>
        <v>Royale With Cheese</v>
      </c>
      <c r="H30" s="51" t="str">
        <f aca="true" t="shared" si="10" ref="H30:K30">H8</f>
        <v>MADMAX SNAP</v>
      </c>
      <c r="I30" s="50" t="str">
        <f t="shared" si="10"/>
        <v> </v>
      </c>
      <c r="J30" s="52">
        <f t="shared" si="10"/>
        <v>0</v>
      </c>
      <c r="K30" s="50">
        <f t="shared" si="10"/>
        <v>1</v>
      </c>
      <c r="L30" s="39"/>
      <c r="M30" s="39"/>
      <c r="N30" s="54"/>
      <c r="O30" s="39"/>
      <c r="P30" s="39"/>
      <c r="Q30" s="39"/>
      <c r="R30" s="39"/>
      <c r="S30" s="39"/>
      <c r="T30" s="39"/>
      <c r="U30" s="35"/>
      <c r="V30" s="32"/>
      <c r="W30" s="32"/>
      <c r="X30" s="39" t="s">
        <v>40</v>
      </c>
      <c r="Y30" s="44" t="s">
        <v>44</v>
      </c>
      <c r="Z30" s="32"/>
    </row>
    <row r="31" spans="1:26" ht="15.75" customHeight="1">
      <c r="A31" s="9" t="s">
        <v>47</v>
      </c>
      <c r="B31" s="10" t="s">
        <v>144</v>
      </c>
      <c r="C31" s="5" t="str">
        <f t="shared" si="0"/>
        <v>Austin Adam Camacho</v>
      </c>
      <c r="D31" s="5"/>
      <c r="E31" s="32"/>
      <c r="F31" s="49" t="s">
        <v>190</v>
      </c>
      <c r="G31" s="50" t="str">
        <f t="shared" si="6"/>
        <v>at Rochelle Rochelle</v>
      </c>
      <c r="H31" s="51" t="str">
        <f aca="true" t="shared" si="11" ref="H31:K31">H9</f>
        <v>MADDOG POP</v>
      </c>
      <c r="I31" s="50" t="str">
        <f t="shared" si="11"/>
        <v> </v>
      </c>
      <c r="J31" s="52">
        <f t="shared" si="11"/>
        <v>1</v>
      </c>
      <c r="K31" s="50">
        <f t="shared" si="11"/>
        <v>0</v>
      </c>
      <c r="L31" s="61"/>
      <c r="M31" s="61"/>
      <c r="N31" s="61"/>
      <c r="O31" s="39"/>
      <c r="P31" s="32"/>
      <c r="Q31" s="32"/>
      <c r="R31" s="32"/>
      <c r="S31" s="32"/>
      <c r="T31" s="32"/>
      <c r="U31" s="35"/>
      <c r="V31" s="32"/>
      <c r="W31" s="32"/>
      <c r="X31" s="39" t="s">
        <v>103</v>
      </c>
      <c r="Y31" s="44" t="s">
        <v>105</v>
      </c>
      <c r="Z31" s="32"/>
    </row>
    <row r="32" spans="1:26" ht="15.75" customHeight="1">
      <c r="A32" s="9" t="s">
        <v>31</v>
      </c>
      <c r="B32" s="10" t="s">
        <v>148</v>
      </c>
      <c r="C32" s="5" t="str">
        <f t="shared" si="0"/>
        <v>Joey JVM Martini</v>
      </c>
      <c r="D32" s="5"/>
      <c r="E32" s="32"/>
      <c r="F32" s="49" t="s">
        <v>192</v>
      </c>
      <c r="G32" s="50" t="str">
        <f t="shared" si="6"/>
        <v>Marvel Mutants</v>
      </c>
      <c r="H32" s="51" t="str">
        <f aca="true" t="shared" si="12" ref="H32:K32">H10</f>
        <v>MADDOG POP</v>
      </c>
      <c r="I32" s="50" t="str">
        <f t="shared" si="12"/>
        <v> </v>
      </c>
      <c r="J32" s="52">
        <f t="shared" si="12"/>
        <v>1</v>
      </c>
      <c r="K32" s="50">
        <f t="shared" si="12"/>
        <v>0</v>
      </c>
      <c r="L32" s="39"/>
      <c r="M32" s="39"/>
      <c r="N32" s="39"/>
      <c r="O32" s="39"/>
      <c r="P32" s="32"/>
      <c r="Q32" s="32"/>
      <c r="R32" s="32"/>
      <c r="S32" s="32"/>
      <c r="T32" s="32"/>
      <c r="U32" s="35"/>
      <c r="V32" s="32"/>
      <c r="W32" s="32"/>
      <c r="X32" s="39" t="s">
        <v>48</v>
      </c>
      <c r="Y32" s="44" t="s">
        <v>52</v>
      </c>
      <c r="Z32" s="32"/>
    </row>
    <row r="33" spans="1:26" ht="15.75" customHeight="1">
      <c r="A33" s="19"/>
      <c r="B33" s="20"/>
      <c r="C33" s="5">
        <f t="shared" si="0"/>
        <v>0</v>
      </c>
      <c r="D33" s="5"/>
      <c r="E33" s="32"/>
      <c r="F33" s="49" t="s">
        <v>194</v>
      </c>
      <c r="G33" s="50" t="str">
        <f t="shared" si="6"/>
        <v>at Spank Bank</v>
      </c>
      <c r="H33" s="51" t="str">
        <f aca="true" t="shared" si="13" ref="H33:K33">H11</f>
        <v>MADDOG SNAP</v>
      </c>
      <c r="I33" s="50" t="str">
        <f t="shared" si="13"/>
        <v>YES</v>
      </c>
      <c r="J33" s="52">
        <f t="shared" si="13"/>
        <v>1</v>
      </c>
      <c r="K33" s="50">
        <f t="shared" si="13"/>
        <v>0</v>
      </c>
      <c r="L33" s="39"/>
      <c r="M33" s="32"/>
      <c r="N33" s="39"/>
      <c r="O33" s="39"/>
      <c r="P33" s="32"/>
      <c r="Q33" s="32"/>
      <c r="R33" s="32"/>
      <c r="S33" s="32"/>
      <c r="T33" s="32"/>
      <c r="U33" s="35"/>
      <c r="V33" s="32"/>
      <c r="W33" s="32"/>
      <c r="X33" s="39" t="s">
        <v>56</v>
      </c>
      <c r="Y33" s="44" t="s">
        <v>60</v>
      </c>
      <c r="Z33" s="32"/>
    </row>
    <row r="34" spans="1:26" ht="15.75" customHeight="1">
      <c r="A34" s="21" t="s">
        <v>151</v>
      </c>
      <c r="B34" s="22"/>
      <c r="C34" s="5" t="str">
        <f t="shared" si="0"/>
        <v>WEEK 4</v>
      </c>
      <c r="D34" s="5"/>
      <c r="E34" s="32"/>
      <c r="F34" s="49" t="s">
        <v>195</v>
      </c>
      <c r="G34" s="50" t="str">
        <f t="shared" si="6"/>
        <v>The Beergods</v>
      </c>
      <c r="H34" s="51" t="str">
        <f aca="true" t="shared" si="14" ref="H34:K34">H12</f>
        <v>MADDOG SNAP</v>
      </c>
      <c r="I34" s="50" t="str">
        <f t="shared" si="14"/>
        <v>YES</v>
      </c>
      <c r="J34" s="52">
        <f t="shared" si="14"/>
        <v>1</v>
      </c>
      <c r="K34" s="50">
        <f t="shared" si="14"/>
        <v>0</v>
      </c>
      <c r="L34" s="39"/>
      <c r="M34" s="32"/>
      <c r="N34" s="39"/>
      <c r="O34" s="39"/>
      <c r="P34" s="32"/>
      <c r="Q34" s="32"/>
      <c r="R34" s="32"/>
      <c r="S34" s="32"/>
      <c r="T34" s="32"/>
      <c r="U34" s="35"/>
      <c r="V34" s="32"/>
      <c r="W34" s="32"/>
      <c r="X34" s="39" t="s">
        <v>144</v>
      </c>
      <c r="Y34" s="53" t="s">
        <v>146</v>
      </c>
      <c r="Z34" s="32"/>
    </row>
    <row r="35" spans="1:26" ht="15.75" customHeight="1">
      <c r="A35" s="9" t="s">
        <v>55</v>
      </c>
      <c r="B35" s="10" t="s">
        <v>128</v>
      </c>
      <c r="C35" s="5" t="str">
        <f t="shared" si="0"/>
        <v>Billy DeVore</v>
      </c>
      <c r="D35" s="5"/>
      <c r="E35" s="32"/>
      <c r="F35" s="49" t="s">
        <v>197</v>
      </c>
      <c r="G35" s="50" t="str">
        <f t="shared" si="6"/>
        <v>BYE</v>
      </c>
      <c r="H35" s="51" t="str">
        <f aca="true" t="shared" si="15" ref="H35:K35">H13</f>
        <v>bye week</v>
      </c>
      <c r="I35" s="50" t="str">
        <f t="shared" si="15"/>
        <v> </v>
      </c>
      <c r="J35" s="52">
        <f t="shared" si="15"/>
        <v>0</v>
      </c>
      <c r="K35" s="50">
        <f t="shared" si="15"/>
        <v>0</v>
      </c>
      <c r="L35" s="39"/>
      <c r="M35" s="32"/>
      <c r="N35" s="39"/>
      <c r="O35" s="39"/>
      <c r="P35" s="32"/>
      <c r="Q35" s="32"/>
      <c r="R35" s="32"/>
      <c r="S35" s="32"/>
      <c r="T35" s="32"/>
      <c r="U35" s="35"/>
      <c r="V35" s="32"/>
      <c r="W35" s="32"/>
      <c r="X35" s="39" t="s">
        <v>113</v>
      </c>
      <c r="Y35" s="53" t="s">
        <v>117</v>
      </c>
      <c r="Z35" s="32"/>
    </row>
    <row r="36" spans="1:26" ht="15.75" customHeight="1">
      <c r="A36" s="9" t="s">
        <v>140</v>
      </c>
      <c r="B36" s="10" t="s">
        <v>81</v>
      </c>
      <c r="C36" s="5" t="str">
        <f t="shared" si="0"/>
        <v>Sean Patrick O'Hare</v>
      </c>
      <c r="D36" s="5"/>
      <c r="E36" s="32"/>
      <c r="F36" s="49" t="s">
        <v>198</v>
      </c>
      <c r="G36" s="50" t="str">
        <f t="shared" si="6"/>
        <v>at Italian Stallions</v>
      </c>
      <c r="H36" s="51" t="str">
        <f aca="true" t="shared" si="16" ref="H36:K36">H14</f>
        <v>MADMAX POP</v>
      </c>
      <c r="I36" s="50" t="str">
        <f t="shared" si="16"/>
        <v> </v>
      </c>
      <c r="J36" s="52">
        <f t="shared" si="16"/>
        <v>0</v>
      </c>
      <c r="K36" s="50">
        <f t="shared" si="16"/>
        <v>1</v>
      </c>
      <c r="L36" s="39"/>
      <c r="M36" s="32"/>
      <c r="N36" s="39"/>
      <c r="O36" s="39"/>
      <c r="P36" s="32"/>
      <c r="Q36" s="32"/>
      <c r="R36" s="32"/>
      <c r="S36" s="32"/>
      <c r="T36" s="32"/>
      <c r="U36" s="35"/>
      <c r="V36" s="32"/>
      <c r="W36" s="32"/>
      <c r="X36" s="39" t="s">
        <v>64</v>
      </c>
      <c r="Y36" s="53" t="s">
        <v>68</v>
      </c>
      <c r="Z36" s="32"/>
    </row>
    <row r="37" spans="1:26" ht="15.75" customHeight="1">
      <c r="A37" s="9" t="s">
        <v>107</v>
      </c>
      <c r="B37" s="10" t="s">
        <v>8</v>
      </c>
      <c r="C37" s="5" t="str">
        <f t="shared" si="0"/>
        <v>Tony Guerrieri</v>
      </c>
      <c r="D37" s="5"/>
      <c r="E37" s="32"/>
      <c r="F37" s="49" t="s">
        <v>199</v>
      </c>
      <c r="G37" s="50" t="str">
        <f t="shared" si="6"/>
        <v>Kilgore Killerz</v>
      </c>
      <c r="H37" s="51" t="str">
        <f aca="true" t="shared" si="17" ref="H37:K37">H15</f>
        <v>MADMAX CRACKLE</v>
      </c>
      <c r="I37" s="50" t="str">
        <f t="shared" si="17"/>
        <v> </v>
      </c>
      <c r="J37" s="52">
        <f t="shared" si="17"/>
        <v>0</v>
      </c>
      <c r="K37" s="50">
        <f t="shared" si="17"/>
        <v>1</v>
      </c>
      <c r="L37" s="39"/>
      <c r="M37" s="32"/>
      <c r="N37" s="39"/>
      <c r="O37" s="39"/>
      <c r="P37" s="32"/>
      <c r="Q37" s="32"/>
      <c r="R37" s="32"/>
      <c r="S37" s="32"/>
      <c r="T37" s="32"/>
      <c r="U37" s="35"/>
      <c r="V37" s="32"/>
      <c r="W37" s="32"/>
      <c r="X37" s="39" t="s">
        <v>148</v>
      </c>
      <c r="Y37" s="44" t="s">
        <v>150</v>
      </c>
      <c r="Z37" s="32"/>
    </row>
    <row r="38" spans="1:26" ht="15.75" customHeight="1">
      <c r="A38" s="9" t="s">
        <v>23</v>
      </c>
      <c r="B38" s="10" t="s">
        <v>95</v>
      </c>
      <c r="C38" s="5" t="str">
        <f t="shared" si="0"/>
        <v>Nick Dean</v>
      </c>
      <c r="D38" s="5"/>
      <c r="E38" s="32"/>
      <c r="F38" s="49" t="s">
        <v>201</v>
      </c>
      <c r="G38" s="50" t="str">
        <f t="shared" si="6"/>
        <v>Thir13en Ghosts</v>
      </c>
      <c r="H38" s="51" t="str">
        <f aca="true" t="shared" si="18" ref="H38:K38">H16</f>
        <v>MADDOG CRACKLE</v>
      </c>
      <c r="I38" s="50" t="str">
        <f t="shared" si="18"/>
        <v> </v>
      </c>
      <c r="J38" s="52">
        <f t="shared" si="18"/>
        <v>1</v>
      </c>
      <c r="K38" s="50">
        <f t="shared" si="18"/>
        <v>0</v>
      </c>
      <c r="L38" s="39"/>
      <c r="M38" s="32"/>
      <c r="N38" s="39"/>
      <c r="O38" s="39"/>
      <c r="P38" s="32"/>
      <c r="Q38" s="32"/>
      <c r="R38" s="32"/>
      <c r="S38" s="32"/>
      <c r="T38" s="32"/>
      <c r="U38" s="35"/>
      <c r="V38" s="32"/>
      <c r="W38" s="32"/>
      <c r="X38" s="39" t="s">
        <v>121</v>
      </c>
      <c r="Y38" s="44" t="s">
        <v>125</v>
      </c>
      <c r="Z38" s="32"/>
    </row>
    <row r="39" spans="1:26" ht="15.75" customHeight="1">
      <c r="A39" s="9" t="s">
        <v>132</v>
      </c>
      <c r="B39" s="10" t="s">
        <v>32</v>
      </c>
      <c r="C39" s="5" t="str">
        <f t="shared" si="0"/>
        <v>Josh Fleming</v>
      </c>
      <c r="D39" s="5"/>
      <c r="E39" s="32"/>
      <c r="F39" s="49" t="s">
        <v>202</v>
      </c>
      <c r="G39" s="50" t="str">
        <f t="shared" si="6"/>
        <v>at Zero Fucks Given</v>
      </c>
      <c r="H39" s="51" t="str">
        <f aca="true" t="shared" si="19" ref="H39:K39">H17</f>
        <v>MADMAX CRACKLE</v>
      </c>
      <c r="I39" s="50" t="str">
        <f t="shared" si="19"/>
        <v> </v>
      </c>
      <c r="J39" s="52">
        <f t="shared" si="19"/>
        <v>0</v>
      </c>
      <c r="K39" s="50">
        <f t="shared" si="19"/>
        <v>1</v>
      </c>
      <c r="L39" s="39"/>
      <c r="M39" s="32"/>
      <c r="N39" s="39"/>
      <c r="O39" s="39"/>
      <c r="P39" s="32"/>
      <c r="Q39" s="32"/>
      <c r="R39" s="32"/>
      <c r="S39" s="32"/>
      <c r="T39" s="32"/>
      <c r="U39" s="35"/>
      <c r="V39" s="32"/>
      <c r="W39" s="32"/>
      <c r="X39" s="39" t="s">
        <v>72</v>
      </c>
      <c r="Y39" s="44" t="s">
        <v>76</v>
      </c>
      <c r="Z39" s="32"/>
    </row>
    <row r="40" spans="1:26" ht="15.75" customHeight="1">
      <c r="A40" s="9" t="s">
        <v>91</v>
      </c>
      <c r="B40" s="10" t="s">
        <v>40</v>
      </c>
      <c r="C40" s="5" t="str">
        <f t="shared" si="0"/>
        <v>Anthony Moyer</v>
      </c>
      <c r="D40" s="5"/>
      <c r="E40" s="32"/>
      <c r="F40" s="49" t="s">
        <v>203</v>
      </c>
      <c r="G40" s="50" t="str">
        <f t="shared" si="6"/>
        <v>at Fantasy 7s</v>
      </c>
      <c r="H40" s="51" t="str">
        <f aca="true" t="shared" si="20" ref="H40:K40">H18</f>
        <v>MADDOG CRACKLE</v>
      </c>
      <c r="I40" s="50" t="str">
        <f t="shared" si="20"/>
        <v> </v>
      </c>
      <c r="J40" s="52">
        <f t="shared" si="20"/>
        <v>1</v>
      </c>
      <c r="K40" s="50">
        <f t="shared" si="20"/>
        <v>0</v>
      </c>
      <c r="L40" s="39"/>
      <c r="M40" s="32"/>
      <c r="N40" s="39"/>
      <c r="O40" s="39"/>
      <c r="P40" s="32"/>
      <c r="Q40" s="32"/>
      <c r="R40" s="32"/>
      <c r="S40" s="32"/>
      <c r="T40" s="32"/>
      <c r="U40" s="35"/>
      <c r="V40" s="32"/>
      <c r="W40" s="32"/>
      <c r="X40" s="32" t="s">
        <v>155</v>
      </c>
      <c r="Y40" s="32" t="s">
        <v>155</v>
      </c>
      <c r="Z40" s="32"/>
    </row>
    <row r="41" spans="1:26" ht="15.75" customHeight="1">
      <c r="A41" s="9" t="s">
        <v>71</v>
      </c>
      <c r="B41" s="10" t="s">
        <v>144</v>
      </c>
      <c r="C41" s="5" t="str">
        <f t="shared" si="0"/>
        <v>Andrew Nemergut</v>
      </c>
      <c r="D41" s="5"/>
      <c r="E41" s="32"/>
      <c r="F41" s="49" t="s">
        <v>205</v>
      </c>
      <c r="G41" s="50" t="str">
        <f t="shared" si="6"/>
        <v>Fuck 2020</v>
      </c>
      <c r="H41" s="51" t="str">
        <f aca="true" t="shared" si="21" ref="H41:K41">H19</f>
        <v>MADDOG POP</v>
      </c>
      <c r="I41" s="50" t="str">
        <f t="shared" si="21"/>
        <v> </v>
      </c>
      <c r="J41" s="52">
        <f t="shared" si="21"/>
        <v>1</v>
      </c>
      <c r="K41" s="50">
        <f t="shared" si="21"/>
        <v>0</v>
      </c>
      <c r="L41" s="39"/>
      <c r="M41" s="32"/>
      <c r="N41" s="39"/>
      <c r="O41" s="39"/>
      <c r="P41" s="32"/>
      <c r="Q41" s="32"/>
      <c r="R41" s="32"/>
      <c r="S41" s="32"/>
      <c r="T41" s="32"/>
      <c r="U41" s="35"/>
      <c r="V41" s="32"/>
      <c r="W41" s="32"/>
      <c r="X41" s="32"/>
      <c r="Y41" s="32"/>
      <c r="Z41" s="32"/>
    </row>
    <row r="42" spans="1:26" ht="15.75" customHeight="1">
      <c r="A42" s="9" t="s">
        <v>31</v>
      </c>
      <c r="B42" s="10" t="s">
        <v>113</v>
      </c>
      <c r="C42" s="5" t="str">
        <f t="shared" si="0"/>
        <v>Joey JVM Martini</v>
      </c>
      <c r="D42" s="5"/>
      <c r="E42" s="32"/>
      <c r="F42" s="49" t="s">
        <v>206</v>
      </c>
      <c r="G42" s="50" t="str">
        <f t="shared" si="6"/>
        <v>Spank Bank</v>
      </c>
      <c r="H42" s="51" t="str">
        <f aca="true" t="shared" si="22" ref="H42:K42">H20</f>
        <v>MADDOG SNAP</v>
      </c>
      <c r="I42" s="50" t="str">
        <f t="shared" si="22"/>
        <v>YES</v>
      </c>
      <c r="J42" s="52">
        <f t="shared" si="22"/>
        <v>1</v>
      </c>
      <c r="K42" s="50">
        <f t="shared" si="22"/>
        <v>0</v>
      </c>
      <c r="L42" s="39"/>
      <c r="M42" s="32"/>
      <c r="N42" s="39"/>
      <c r="O42" s="39"/>
      <c r="P42" s="32"/>
      <c r="Q42" s="32"/>
      <c r="R42" s="32"/>
      <c r="S42" s="32"/>
      <c r="T42" s="32"/>
      <c r="U42" s="35"/>
      <c r="V42" s="32"/>
      <c r="W42" s="32"/>
      <c r="X42" s="32"/>
      <c r="Y42" s="32"/>
      <c r="Z42" s="32"/>
    </row>
    <row r="43" spans="1:26" ht="15.75" customHeight="1">
      <c r="A43" s="9" t="s">
        <v>120</v>
      </c>
      <c r="B43" s="10" t="s">
        <v>64</v>
      </c>
      <c r="C43" s="5" t="str">
        <f t="shared" si="0"/>
        <v>David Mathews</v>
      </c>
      <c r="D43" s="5"/>
      <c r="E43" s="32"/>
      <c r="F43" s="49" t="s">
        <v>207</v>
      </c>
      <c r="G43" s="50" t="str">
        <f t="shared" si="6"/>
        <v>at The Beergods</v>
      </c>
      <c r="H43" s="51" t="str">
        <f aca="true" t="shared" si="23" ref="H43:K43">H21</f>
        <v>MADDOG SNAP</v>
      </c>
      <c r="I43" s="50" t="str">
        <f t="shared" si="23"/>
        <v>YES</v>
      </c>
      <c r="J43" s="52">
        <f t="shared" si="23"/>
        <v>1</v>
      </c>
      <c r="K43" s="50">
        <f t="shared" si="23"/>
        <v>0</v>
      </c>
      <c r="L43" s="39"/>
      <c r="M43" s="32"/>
      <c r="N43" s="39"/>
      <c r="O43" s="39"/>
      <c r="P43" s="32"/>
      <c r="Q43" s="32"/>
      <c r="R43" s="32"/>
      <c r="S43" s="32"/>
      <c r="T43" s="32"/>
      <c r="U43" s="35"/>
      <c r="V43" s="32"/>
      <c r="W43" s="32"/>
      <c r="X43" s="32"/>
      <c r="Y43" s="32"/>
      <c r="Z43" s="32"/>
    </row>
    <row r="44" spans="1:26" ht="15.75" customHeight="1">
      <c r="A44" s="19"/>
      <c r="B44" s="20"/>
      <c r="C44" s="5">
        <f t="shared" si="0"/>
        <v>0</v>
      </c>
      <c r="D44" s="5"/>
      <c r="E44" s="32"/>
      <c r="F44" s="32"/>
      <c r="G44" s="32"/>
      <c r="H44" s="32"/>
      <c r="I44" s="55">
        <f>COUNTIF(I27:I43,"YES")</f>
        <v>6</v>
      </c>
      <c r="J44" s="55">
        <f aca="true" t="shared" si="24" ref="J44:K44">SUM(J27:J43)</f>
        <v>12</v>
      </c>
      <c r="K44" s="55">
        <f t="shared" si="24"/>
        <v>4</v>
      </c>
      <c r="L44" s="39"/>
      <c r="M44" s="32"/>
      <c r="N44" s="39"/>
      <c r="O44" s="39"/>
      <c r="P44" s="32"/>
      <c r="Q44" s="32"/>
      <c r="R44" s="32"/>
      <c r="S44" s="32"/>
      <c r="T44" s="32"/>
      <c r="U44" s="35"/>
      <c r="V44" s="32"/>
      <c r="W44" s="32"/>
      <c r="X44" s="32"/>
      <c r="Y44" s="32"/>
      <c r="Z44" s="32"/>
    </row>
    <row r="45" spans="1:26" ht="15.75" customHeight="1">
      <c r="A45" s="21" t="s">
        <v>152</v>
      </c>
      <c r="B45" s="22"/>
      <c r="C45" s="5" t="str">
        <f t="shared" si="0"/>
        <v>WEEK 5</v>
      </c>
      <c r="D45" s="5"/>
      <c r="E45" s="32"/>
      <c r="F45" s="39"/>
      <c r="G45" s="39"/>
      <c r="H45" s="39"/>
      <c r="I45" s="39"/>
      <c r="J45" s="39"/>
      <c r="K45" s="39"/>
      <c r="L45" s="39"/>
      <c r="M45" s="32"/>
      <c r="N45" s="39"/>
      <c r="O45" s="39"/>
      <c r="P45" s="32"/>
      <c r="Q45" s="32"/>
      <c r="R45" s="32"/>
      <c r="S45" s="32"/>
      <c r="T45" s="32"/>
      <c r="U45" s="35"/>
      <c r="V45" s="32"/>
      <c r="W45" s="32"/>
      <c r="X45" s="32"/>
      <c r="Y45" s="32"/>
      <c r="Z45" s="32"/>
    </row>
    <row r="46" spans="1:26" ht="15.75" customHeight="1">
      <c r="A46" s="9" t="s">
        <v>132</v>
      </c>
      <c r="B46" s="10" t="s">
        <v>8</v>
      </c>
      <c r="C46" s="5" t="str">
        <f t="shared" si="0"/>
        <v>Josh Fleming</v>
      </c>
      <c r="D46" s="5"/>
      <c r="E46" s="32"/>
      <c r="F46" s="39"/>
      <c r="G46" s="39"/>
      <c r="H46" s="39"/>
      <c r="I46" s="39"/>
      <c r="J46" s="39"/>
      <c r="K46" s="39"/>
      <c r="L46" s="39"/>
      <c r="M46" s="32"/>
      <c r="N46" s="39"/>
      <c r="O46" s="39"/>
      <c r="P46" s="32"/>
      <c r="Q46" s="32"/>
      <c r="R46" s="32"/>
      <c r="S46" s="32"/>
      <c r="T46" s="32"/>
      <c r="U46" s="35"/>
      <c r="V46" s="32"/>
      <c r="W46" s="32"/>
      <c r="X46" s="32"/>
      <c r="Y46" s="32"/>
      <c r="Z46" s="32"/>
    </row>
    <row r="47" spans="1:26" ht="15.75" customHeight="1">
      <c r="A47" s="9" t="s">
        <v>91</v>
      </c>
      <c r="B47" s="10" t="s">
        <v>95</v>
      </c>
      <c r="C47" s="5" t="str">
        <f t="shared" si="0"/>
        <v>Anthony Moyer</v>
      </c>
      <c r="D47" s="5"/>
      <c r="E47" s="32"/>
      <c r="F47" s="39"/>
      <c r="G47" s="39"/>
      <c r="H47" s="39"/>
      <c r="I47" s="39"/>
      <c r="J47" s="39"/>
      <c r="K47" s="39"/>
      <c r="L47" s="39"/>
      <c r="M47" s="32"/>
      <c r="N47" s="32"/>
      <c r="O47" s="32"/>
      <c r="P47" s="32"/>
      <c r="Q47" s="32"/>
      <c r="R47" s="32"/>
      <c r="S47" s="32"/>
      <c r="T47" s="32"/>
      <c r="U47" s="35"/>
      <c r="V47" s="32"/>
      <c r="W47" s="32"/>
      <c r="X47" s="32"/>
      <c r="Y47" s="32"/>
      <c r="Z47" s="32"/>
    </row>
    <row r="48" spans="1:26" ht="15.75" customHeight="1">
      <c r="A48" s="9" t="s">
        <v>7</v>
      </c>
      <c r="B48" s="10" t="s">
        <v>32</v>
      </c>
      <c r="C48" s="5" t="str">
        <f t="shared" si="0"/>
        <v>Jason McCormack</v>
      </c>
      <c r="D48" s="5"/>
      <c r="E48" s="32"/>
      <c r="F48" s="39"/>
      <c r="G48" s="39"/>
      <c r="H48" s="39"/>
      <c r="I48" s="39"/>
      <c r="J48" s="39"/>
      <c r="K48" s="39"/>
      <c r="L48" s="39"/>
      <c r="M48" s="32"/>
      <c r="N48" s="32"/>
      <c r="O48" s="32"/>
      <c r="P48" s="32"/>
      <c r="Q48" s="32"/>
      <c r="R48" s="32"/>
      <c r="S48" s="32"/>
      <c r="T48" s="32"/>
      <c r="U48" s="35"/>
      <c r="V48" s="32"/>
      <c r="W48" s="32"/>
      <c r="X48" s="32"/>
      <c r="Y48" s="32"/>
      <c r="Z48" s="32"/>
    </row>
    <row r="49" spans="1:26" ht="15.75" customHeight="1">
      <c r="A49" s="9" t="s">
        <v>15</v>
      </c>
      <c r="B49" s="10" t="s">
        <v>40</v>
      </c>
      <c r="C49" s="5" t="str">
        <f t="shared" si="0"/>
        <v>Dave Fogle</v>
      </c>
      <c r="D49" s="5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5"/>
      <c r="V49" s="32"/>
      <c r="W49" s="32"/>
      <c r="X49" s="32"/>
      <c r="Y49" s="32"/>
      <c r="Z49" s="32"/>
    </row>
    <row r="50" spans="1:26" ht="15.75" customHeight="1">
      <c r="A50" s="9" t="s">
        <v>23</v>
      </c>
      <c r="B50" s="10" t="s">
        <v>103</v>
      </c>
      <c r="C50" s="5" t="str">
        <f t="shared" si="0"/>
        <v>Nick Dean</v>
      </c>
      <c r="D50" s="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5"/>
      <c r="V50" s="32"/>
      <c r="W50" s="32"/>
      <c r="X50" s="32"/>
      <c r="Y50" s="32"/>
      <c r="Z50" s="32"/>
    </row>
    <row r="51" spans="1:26" ht="15.75" customHeight="1">
      <c r="A51" s="9" t="s">
        <v>63</v>
      </c>
      <c r="B51" s="10" t="s">
        <v>48</v>
      </c>
      <c r="C51" s="5" t="str">
        <f t="shared" si="0"/>
        <v>Ric Pittman</v>
      </c>
      <c r="D51" s="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5"/>
      <c r="V51" s="32"/>
      <c r="W51" s="32"/>
      <c r="X51" s="32"/>
      <c r="Y51" s="32"/>
      <c r="Z51" s="32"/>
    </row>
    <row r="52" spans="1:26" ht="15.75" customHeight="1">
      <c r="A52" s="9" t="s">
        <v>71</v>
      </c>
      <c r="B52" s="10" t="s">
        <v>56</v>
      </c>
      <c r="C52" s="5" t="str">
        <f t="shared" si="0"/>
        <v>Andrew Nemergut</v>
      </c>
      <c r="D52" s="5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5"/>
      <c r="V52" s="32"/>
      <c r="W52" s="32"/>
      <c r="X52" s="32"/>
      <c r="Y52" s="32"/>
      <c r="Z52" s="32"/>
    </row>
    <row r="53" spans="1:26" ht="15.75" customHeight="1">
      <c r="A53" s="9" t="s">
        <v>120</v>
      </c>
      <c r="B53" s="10" t="s">
        <v>113</v>
      </c>
      <c r="C53" s="5" t="str">
        <f t="shared" si="0"/>
        <v>David Mathews</v>
      </c>
      <c r="D53" s="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5"/>
      <c r="V53" s="32"/>
      <c r="W53" s="32"/>
      <c r="X53" s="32"/>
      <c r="Y53" s="32"/>
      <c r="Z53" s="32"/>
    </row>
    <row r="54" spans="1:26" ht="15.75" customHeight="1">
      <c r="A54" s="9" t="s">
        <v>112</v>
      </c>
      <c r="B54" s="10" t="s">
        <v>121</v>
      </c>
      <c r="C54" s="5" t="str">
        <f t="shared" si="0"/>
        <v>David Kilgore</v>
      </c>
      <c r="D54" s="5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5"/>
      <c r="V54" s="32"/>
      <c r="W54" s="32"/>
      <c r="X54" s="32"/>
      <c r="Y54" s="32"/>
      <c r="Z54" s="32"/>
    </row>
    <row r="55" spans="1:26" ht="15.75" customHeight="1">
      <c r="A55" s="28"/>
      <c r="B55" s="29"/>
      <c r="C55" s="5">
        <f t="shared" si="0"/>
        <v>0</v>
      </c>
      <c r="D55" s="5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5"/>
      <c r="V55" s="32"/>
      <c r="W55" s="32"/>
      <c r="X55" s="32"/>
      <c r="Y55" s="32"/>
      <c r="Z55" s="32"/>
    </row>
    <row r="56" spans="1:26" ht="15.75" customHeight="1">
      <c r="A56" s="21" t="s">
        <v>153</v>
      </c>
      <c r="B56" s="22"/>
      <c r="C56" s="5" t="str">
        <f t="shared" si="0"/>
        <v>WEEK 6</v>
      </c>
      <c r="D56" s="5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5"/>
      <c r="V56" s="32"/>
      <c r="W56" s="32"/>
      <c r="X56" s="32"/>
      <c r="Y56" s="32"/>
      <c r="Z56" s="32"/>
    </row>
    <row r="57" spans="1:26" ht="15.75" customHeight="1">
      <c r="A57" s="9" t="s">
        <v>99</v>
      </c>
      <c r="B57" s="10" t="s">
        <v>128</v>
      </c>
      <c r="C57" s="5" t="str">
        <f t="shared" si="0"/>
        <v>Jon Mann</v>
      </c>
      <c r="D57" s="5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5"/>
      <c r="V57" s="32"/>
      <c r="W57" s="32"/>
      <c r="X57" s="32"/>
      <c r="Y57" s="32"/>
      <c r="Z57" s="32"/>
    </row>
    <row r="58" spans="1:26" ht="15.75" customHeight="1">
      <c r="A58" s="9" t="s">
        <v>23</v>
      </c>
      <c r="B58" s="10" t="s">
        <v>81</v>
      </c>
      <c r="C58" s="5" t="str">
        <f t="shared" si="0"/>
        <v>Nick Dean</v>
      </c>
      <c r="D58" s="5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5"/>
      <c r="V58" s="32"/>
      <c r="W58" s="32"/>
      <c r="X58" s="32"/>
      <c r="Y58" s="32"/>
      <c r="Z58" s="32"/>
    </row>
    <row r="59" spans="1:26" ht="15.75" customHeight="1">
      <c r="A59" s="9" t="s">
        <v>132</v>
      </c>
      <c r="B59" s="10" t="s">
        <v>95</v>
      </c>
      <c r="C59" s="5" t="str">
        <f t="shared" si="0"/>
        <v>Josh Fleming</v>
      </c>
      <c r="D59" s="5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5"/>
      <c r="V59" s="32"/>
      <c r="W59" s="32"/>
      <c r="X59" s="32"/>
      <c r="Y59" s="32"/>
      <c r="Z59" s="32"/>
    </row>
    <row r="60" spans="1:26" ht="15.75" customHeight="1">
      <c r="A60" s="9" t="s">
        <v>80</v>
      </c>
      <c r="B60" s="10" t="s">
        <v>32</v>
      </c>
      <c r="C60" s="5" t="str">
        <f t="shared" si="0"/>
        <v>Kurrie Boddorf</v>
      </c>
      <c r="D60" s="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5"/>
      <c r="V60" s="32"/>
      <c r="W60" s="32"/>
      <c r="X60" s="32"/>
      <c r="Y60" s="32"/>
      <c r="Z60" s="32"/>
    </row>
    <row r="61" spans="1:26" ht="15.75" customHeight="1">
      <c r="A61" s="9" t="s">
        <v>91</v>
      </c>
      <c r="B61" s="10" t="s">
        <v>56</v>
      </c>
      <c r="C61" s="5" t="str">
        <f t="shared" si="0"/>
        <v>Anthony Moyer</v>
      </c>
      <c r="D61" s="5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5"/>
      <c r="V61" s="32"/>
      <c r="W61" s="32"/>
      <c r="X61" s="32"/>
      <c r="Y61" s="32"/>
      <c r="Z61" s="32"/>
    </row>
    <row r="62" spans="1:26" ht="15.75" customHeight="1">
      <c r="A62" s="9" t="s">
        <v>31</v>
      </c>
      <c r="B62" s="10" t="s">
        <v>144</v>
      </c>
      <c r="C62" s="5" t="str">
        <f t="shared" si="0"/>
        <v>Joey JVM Martini</v>
      </c>
      <c r="D62" s="5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2"/>
      <c r="W62" s="32"/>
      <c r="X62" s="32"/>
      <c r="Y62" s="32"/>
      <c r="Z62" s="32"/>
    </row>
    <row r="63" spans="1:26" ht="15.75" customHeight="1">
      <c r="A63" s="9" t="s">
        <v>55</v>
      </c>
      <c r="B63" s="10" t="s">
        <v>64</v>
      </c>
      <c r="C63" s="5" t="str">
        <f t="shared" si="0"/>
        <v>Billy DeVore</v>
      </c>
      <c r="D63" s="5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5"/>
      <c r="V63" s="32"/>
      <c r="W63" s="32"/>
      <c r="X63" s="32"/>
      <c r="Y63" s="32"/>
      <c r="Z63" s="32"/>
    </row>
    <row r="64" spans="1:26" ht="15.75" customHeight="1">
      <c r="A64" s="9" t="s">
        <v>47</v>
      </c>
      <c r="B64" s="10" t="s">
        <v>148</v>
      </c>
      <c r="C64" s="5" t="str">
        <f t="shared" si="0"/>
        <v>Austin Adam Camacho</v>
      </c>
      <c r="D64" s="5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2"/>
      <c r="W64" s="32"/>
      <c r="X64" s="32"/>
      <c r="Y64" s="32"/>
      <c r="Z64" s="32"/>
    </row>
    <row r="65" spans="1:26" ht="15.75" customHeight="1">
      <c r="A65" s="9" t="s">
        <v>140</v>
      </c>
      <c r="B65" s="10" t="s">
        <v>72</v>
      </c>
      <c r="C65" s="5" t="str">
        <f t="shared" si="0"/>
        <v>Sean Patrick O'Hare</v>
      </c>
      <c r="D65" s="5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5"/>
      <c r="V65" s="32"/>
      <c r="W65" s="32"/>
      <c r="X65" s="32"/>
      <c r="Y65" s="32"/>
      <c r="Z65" s="32"/>
    </row>
    <row r="66" spans="1:26" ht="15.75" customHeight="1">
      <c r="A66" s="28"/>
      <c r="B66" s="29"/>
      <c r="C66" s="5">
        <f t="shared" si="0"/>
        <v>0</v>
      </c>
      <c r="D66" s="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5"/>
      <c r="V66" s="32"/>
      <c r="W66" s="32"/>
      <c r="X66" s="32"/>
      <c r="Y66" s="32"/>
      <c r="Z66" s="32"/>
    </row>
    <row r="67" spans="1:26" ht="15.75" customHeight="1">
      <c r="A67" s="21" t="s">
        <v>154</v>
      </c>
      <c r="B67" s="22"/>
      <c r="C67" s="5" t="str">
        <f t="shared" si="0"/>
        <v>WEEK 7</v>
      </c>
      <c r="D67" s="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5"/>
      <c r="V67" s="32"/>
      <c r="W67" s="32"/>
      <c r="X67" s="32"/>
      <c r="Y67" s="32"/>
      <c r="Z67" s="32"/>
    </row>
    <row r="68" spans="1:26" ht="15.75" customHeight="1">
      <c r="A68" s="9" t="s">
        <v>7</v>
      </c>
      <c r="B68" s="10" t="s">
        <v>8</v>
      </c>
      <c r="C68" s="5" t="str">
        <f t="shared" si="0"/>
        <v>Jason McCormack</v>
      </c>
      <c r="D68" s="5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5"/>
      <c r="V68" s="32"/>
      <c r="W68" s="32"/>
      <c r="X68" s="32"/>
      <c r="Y68" s="32"/>
      <c r="Z68" s="32"/>
    </row>
    <row r="69" spans="1:26" ht="15.75" customHeight="1">
      <c r="A69" s="9" t="s">
        <v>23</v>
      </c>
      <c r="B69" s="10" t="s">
        <v>24</v>
      </c>
      <c r="C69" s="5" t="str">
        <f t="shared" si="0"/>
        <v>Nick Dean</v>
      </c>
      <c r="D69" s="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5"/>
      <c r="V69" s="32"/>
      <c r="W69" s="32"/>
      <c r="X69" s="32"/>
      <c r="Y69" s="32"/>
      <c r="Z69" s="32"/>
    </row>
    <row r="70" spans="1:26" ht="15.75" customHeight="1">
      <c r="A70" s="9" t="s">
        <v>39</v>
      </c>
      <c r="B70" s="10" t="s">
        <v>40</v>
      </c>
      <c r="C70" s="5" t="str">
        <f t="shared" si="0"/>
        <v>Chris Bidwell</v>
      </c>
      <c r="D70" s="5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5"/>
      <c r="V70" s="32"/>
      <c r="W70" s="32"/>
      <c r="X70" s="32"/>
      <c r="Y70" s="32"/>
      <c r="Z70" s="32"/>
    </row>
    <row r="71" spans="1:26" ht="15.75" customHeight="1">
      <c r="A71" s="9" t="s">
        <v>55</v>
      </c>
      <c r="B71" s="10" t="s">
        <v>56</v>
      </c>
      <c r="C71" s="5" t="str">
        <f t="shared" si="0"/>
        <v>Billy DeVore</v>
      </c>
      <c r="D71" s="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5"/>
      <c r="V71" s="32"/>
      <c r="W71" s="32"/>
      <c r="X71" s="32"/>
      <c r="Y71" s="32"/>
      <c r="Z71" s="32"/>
    </row>
    <row r="72" spans="1:26" ht="15.75" customHeight="1">
      <c r="A72" s="9" t="s">
        <v>63</v>
      </c>
      <c r="B72" s="10" t="s">
        <v>64</v>
      </c>
      <c r="C72" s="5" t="str">
        <f t="shared" si="0"/>
        <v>Ric Pittman</v>
      </c>
      <c r="D72" s="5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</row>
    <row r="73" spans="1:26" ht="15.75" customHeight="1">
      <c r="A73" s="9" t="s">
        <v>71</v>
      </c>
      <c r="B73" s="10" t="s">
        <v>72</v>
      </c>
      <c r="C73" s="5" t="str">
        <f t="shared" si="0"/>
        <v>Andrew Nemergut</v>
      </c>
      <c r="D73" s="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5"/>
      <c r="V73" s="32"/>
      <c r="W73" s="32"/>
      <c r="X73" s="32"/>
      <c r="Y73" s="32"/>
      <c r="Z73" s="32"/>
    </row>
    <row r="74" spans="1:26" ht="15.75" customHeight="1">
      <c r="A74" s="9" t="s">
        <v>15</v>
      </c>
      <c r="B74" s="30" t="s">
        <v>155</v>
      </c>
      <c r="C74" s="5" t="str">
        <f t="shared" si="0"/>
        <v>Dave Fogle</v>
      </c>
      <c r="D74" s="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5"/>
      <c r="V74" s="32"/>
      <c r="W74" s="32"/>
      <c r="X74" s="32"/>
      <c r="Y74" s="32"/>
      <c r="Z74" s="32"/>
    </row>
    <row r="75" spans="1:26" ht="15.75" customHeight="1">
      <c r="A75" s="9" t="s">
        <v>132</v>
      </c>
      <c r="B75" s="30" t="s">
        <v>155</v>
      </c>
      <c r="C75" s="5" t="str">
        <f t="shared" si="0"/>
        <v>Josh Fleming</v>
      </c>
      <c r="D75" s="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5"/>
      <c r="V75" s="32"/>
      <c r="W75" s="32"/>
      <c r="X75" s="32"/>
      <c r="Y75" s="32"/>
      <c r="Z75" s="32"/>
    </row>
    <row r="76" spans="1:26" ht="15.75" customHeight="1">
      <c r="A76" s="9" t="s">
        <v>136</v>
      </c>
      <c r="B76" s="30" t="s">
        <v>155</v>
      </c>
      <c r="C76" s="5" t="str">
        <f t="shared" si="0"/>
        <v>Mikey Davis</v>
      </c>
      <c r="D76" s="5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5"/>
      <c r="V76" s="32"/>
      <c r="W76" s="32"/>
      <c r="X76" s="32"/>
      <c r="Y76" s="32"/>
      <c r="Z76" s="32"/>
    </row>
    <row r="77" spans="1:26" ht="15.75" customHeight="1">
      <c r="A77" s="9" t="s">
        <v>140</v>
      </c>
      <c r="B77" s="30" t="s">
        <v>155</v>
      </c>
      <c r="C77" s="5" t="str">
        <f t="shared" si="0"/>
        <v>Sean Patrick O'Hare</v>
      </c>
      <c r="D77" s="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5"/>
      <c r="V77" s="32"/>
      <c r="W77" s="32"/>
      <c r="X77" s="32"/>
      <c r="Y77" s="32"/>
      <c r="Z77" s="32"/>
    </row>
    <row r="78" spans="1:26" ht="15.75" customHeight="1">
      <c r="A78" s="9" t="s">
        <v>47</v>
      </c>
      <c r="B78" s="30" t="s">
        <v>155</v>
      </c>
      <c r="C78" s="5" t="str">
        <f t="shared" si="0"/>
        <v>Austin Adam Camacho</v>
      </c>
      <c r="D78" s="5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5"/>
      <c r="V78" s="32"/>
      <c r="W78" s="32"/>
      <c r="X78" s="32"/>
      <c r="Y78" s="32"/>
      <c r="Z78" s="32"/>
    </row>
    <row r="79" spans="1:26" ht="15.75" customHeight="1">
      <c r="A79" s="9" t="s">
        <v>31</v>
      </c>
      <c r="B79" s="30" t="s">
        <v>155</v>
      </c>
      <c r="C79" s="5" t="str">
        <f t="shared" si="0"/>
        <v>Joey JVM Martini</v>
      </c>
      <c r="D79" s="5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5"/>
      <c r="V79" s="32"/>
      <c r="W79" s="32"/>
      <c r="X79" s="32"/>
      <c r="Y79" s="32"/>
      <c r="Z79" s="32"/>
    </row>
    <row r="80" spans="1:26" ht="15.75" customHeight="1">
      <c r="A80" s="28"/>
      <c r="B80" s="29"/>
      <c r="C80" s="5">
        <f t="shared" si="0"/>
        <v>0</v>
      </c>
      <c r="D80" s="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5"/>
      <c r="V80" s="32"/>
      <c r="W80" s="32"/>
      <c r="X80" s="32"/>
      <c r="Y80" s="32"/>
      <c r="Z80" s="32"/>
    </row>
    <row r="81" spans="1:26" ht="15.75" customHeight="1">
      <c r="A81" s="21" t="s">
        <v>156</v>
      </c>
      <c r="B81" s="22"/>
      <c r="C81" s="5" t="str">
        <f t="shared" si="0"/>
        <v>WEEK 8</v>
      </c>
      <c r="D81" s="5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5"/>
      <c r="V81" s="32"/>
      <c r="W81" s="32"/>
      <c r="X81" s="32"/>
      <c r="Y81" s="32"/>
      <c r="Z81" s="32"/>
    </row>
    <row r="82" spans="1:26" ht="15.75" customHeight="1">
      <c r="A82" s="9" t="s">
        <v>15</v>
      </c>
      <c r="B82" s="10" t="s">
        <v>128</v>
      </c>
      <c r="C82" s="5" t="str">
        <f t="shared" si="0"/>
        <v>Dave Fogle</v>
      </c>
      <c r="D82" s="5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5"/>
      <c r="V82" s="32"/>
      <c r="W82" s="32"/>
      <c r="X82" s="32"/>
      <c r="Y82" s="32"/>
      <c r="Z82" s="32"/>
    </row>
    <row r="83" spans="1:26" ht="15.75" customHeight="1">
      <c r="A83" s="9" t="s">
        <v>132</v>
      </c>
      <c r="B83" s="10" t="s">
        <v>87</v>
      </c>
      <c r="C83" s="5" t="str">
        <f t="shared" si="0"/>
        <v>Josh Fleming</v>
      </c>
      <c r="D83" s="5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5"/>
      <c r="V83" s="32"/>
      <c r="W83" s="32"/>
      <c r="X83" s="32"/>
      <c r="Y83" s="32"/>
      <c r="Z83" s="32"/>
    </row>
    <row r="84" spans="1:26" ht="15.75" customHeight="1">
      <c r="A84" s="9" t="s">
        <v>136</v>
      </c>
      <c r="B84" s="10" t="s">
        <v>95</v>
      </c>
      <c r="C84" s="5" t="str">
        <f t="shared" si="0"/>
        <v>Mikey Davis</v>
      </c>
      <c r="D84" s="5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</row>
    <row r="85" spans="1:26" ht="15.75" customHeight="1">
      <c r="A85" s="9" t="s">
        <v>140</v>
      </c>
      <c r="B85" s="10" t="s">
        <v>103</v>
      </c>
      <c r="C85" s="5" t="str">
        <f t="shared" si="0"/>
        <v>Sean Patrick O'Hare</v>
      </c>
      <c r="D85" s="5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5"/>
      <c r="V85" s="32"/>
      <c r="W85" s="32"/>
      <c r="X85" s="32"/>
      <c r="Y85" s="32"/>
      <c r="Z85" s="32"/>
    </row>
    <row r="86" spans="1:26" ht="15.75" customHeight="1">
      <c r="A86" s="9" t="s">
        <v>47</v>
      </c>
      <c r="B86" s="10" t="s">
        <v>144</v>
      </c>
      <c r="C86" s="5" t="str">
        <f t="shared" si="0"/>
        <v>Austin Adam Camacho</v>
      </c>
      <c r="D86" s="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5"/>
      <c r="V86" s="32"/>
      <c r="W86" s="32"/>
      <c r="X86" s="32"/>
      <c r="Y86" s="32"/>
      <c r="Z86" s="32"/>
    </row>
    <row r="87" spans="1:26" ht="15.75" customHeight="1">
      <c r="A87" s="9" t="s">
        <v>31</v>
      </c>
      <c r="B87" s="10" t="s">
        <v>148</v>
      </c>
      <c r="C87" s="5" t="str">
        <f t="shared" si="0"/>
        <v>Joey JVM Martini</v>
      </c>
      <c r="D87" s="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5"/>
      <c r="V87" s="32"/>
      <c r="W87" s="32"/>
      <c r="X87" s="32"/>
      <c r="Y87" s="32"/>
      <c r="Z87" s="32"/>
    </row>
    <row r="88" spans="1:26" ht="15.75" customHeight="1">
      <c r="A88" s="9" t="s">
        <v>80</v>
      </c>
      <c r="B88" s="31" t="s">
        <v>155</v>
      </c>
      <c r="C88" s="5" t="str">
        <f t="shared" si="0"/>
        <v>Kurrie Boddorf</v>
      </c>
      <c r="D88" s="5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5"/>
      <c r="V88" s="32"/>
      <c r="W88" s="32"/>
      <c r="X88" s="32"/>
      <c r="Y88" s="32"/>
      <c r="Z88" s="32"/>
    </row>
    <row r="89" spans="1:26" ht="15.75" customHeight="1">
      <c r="A89" s="9" t="s">
        <v>91</v>
      </c>
      <c r="B89" s="30" t="s">
        <v>155</v>
      </c>
      <c r="C89" s="5" t="str">
        <f t="shared" si="0"/>
        <v>Anthony Moyer</v>
      </c>
      <c r="D89" s="5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5"/>
      <c r="V89" s="32"/>
      <c r="W89" s="32"/>
      <c r="X89" s="32"/>
      <c r="Y89" s="32"/>
      <c r="Z89" s="32"/>
    </row>
    <row r="90" spans="1:26" ht="15.75" customHeight="1">
      <c r="A90" s="9" t="s">
        <v>99</v>
      </c>
      <c r="B90" s="30" t="s">
        <v>155</v>
      </c>
      <c r="C90" s="5" t="str">
        <f t="shared" si="0"/>
        <v>Jon Mann</v>
      </c>
      <c r="D90" s="5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5"/>
      <c r="V90" s="32"/>
      <c r="W90" s="32"/>
      <c r="X90" s="32"/>
      <c r="Y90" s="32"/>
      <c r="Z90" s="32"/>
    </row>
    <row r="91" spans="1:26" ht="15.75" customHeight="1">
      <c r="A91" s="9" t="s">
        <v>107</v>
      </c>
      <c r="B91" s="30" t="s">
        <v>155</v>
      </c>
      <c r="C91" s="5" t="str">
        <f t="shared" si="0"/>
        <v>Tony Guerrieri</v>
      </c>
      <c r="D91" s="5"/>
      <c r="E91" s="32"/>
      <c r="F91" s="4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5"/>
      <c r="V91" s="32"/>
      <c r="W91" s="32"/>
      <c r="X91" s="32"/>
      <c r="Y91" s="32"/>
      <c r="Z91" s="32"/>
    </row>
    <row r="92" spans="1:26" ht="15.75" customHeight="1">
      <c r="A92" s="9" t="s">
        <v>112</v>
      </c>
      <c r="B92" s="30" t="s">
        <v>155</v>
      </c>
      <c r="C92" s="5" t="str">
        <f t="shared" si="0"/>
        <v>David Kilgore</v>
      </c>
      <c r="D92" s="5"/>
      <c r="E92" s="32"/>
      <c r="F92" s="32"/>
      <c r="G92" s="40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5"/>
      <c r="V92" s="32"/>
      <c r="W92" s="32"/>
      <c r="X92" s="32"/>
      <c r="Y92" s="32"/>
      <c r="Z92" s="32"/>
    </row>
    <row r="93" spans="1:26" ht="15.75" customHeight="1">
      <c r="A93" s="9" t="s">
        <v>120</v>
      </c>
      <c r="B93" s="30" t="s">
        <v>155</v>
      </c>
      <c r="C93" s="5" t="str">
        <f t="shared" si="0"/>
        <v>David Mathews</v>
      </c>
      <c r="D93" s="5"/>
      <c r="E93" s="32"/>
      <c r="F93" s="40"/>
      <c r="G93" s="32"/>
      <c r="H93" s="40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5"/>
      <c r="V93" s="32"/>
      <c r="W93" s="32"/>
      <c r="X93" s="32"/>
      <c r="Y93" s="32"/>
      <c r="Z93" s="32"/>
    </row>
    <row r="94" spans="1:26" ht="15.75" customHeight="1">
      <c r="A94" s="28"/>
      <c r="B94" s="29"/>
      <c r="C94" s="5">
        <f t="shared" si="0"/>
        <v>0</v>
      </c>
      <c r="D94" s="5"/>
      <c r="E94" s="32"/>
      <c r="F94" s="4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5"/>
      <c r="V94" s="32"/>
      <c r="W94" s="32"/>
      <c r="X94" s="32"/>
      <c r="Y94" s="32"/>
      <c r="Z94" s="32"/>
    </row>
    <row r="95" spans="1:26" ht="15.75" customHeight="1">
      <c r="A95" s="21" t="s">
        <v>157</v>
      </c>
      <c r="B95" s="22"/>
      <c r="C95" s="5" t="str">
        <f t="shared" si="0"/>
        <v>WEEK 9</v>
      </c>
      <c r="D95" s="5"/>
      <c r="E95" s="32"/>
      <c r="F95" s="40"/>
      <c r="G95" s="40"/>
      <c r="H95" s="40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5"/>
      <c r="V95" s="32"/>
      <c r="W95" s="32"/>
      <c r="X95" s="32"/>
      <c r="Y95" s="32"/>
      <c r="Z95" s="32"/>
    </row>
    <row r="96" spans="1:26" ht="15.75" customHeight="1">
      <c r="A96" s="9" t="s">
        <v>80</v>
      </c>
      <c r="B96" s="10" t="s">
        <v>81</v>
      </c>
      <c r="C96" s="5" t="str">
        <f t="shared" si="0"/>
        <v>Kurrie Boddorf</v>
      </c>
      <c r="D96" s="5"/>
      <c r="E96" s="32"/>
      <c r="F96" s="40"/>
      <c r="G96" s="32"/>
      <c r="H96" s="4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5"/>
      <c r="V96" s="32"/>
      <c r="W96" s="32"/>
      <c r="X96" s="32"/>
      <c r="Y96" s="32"/>
      <c r="Z96" s="32"/>
    </row>
    <row r="97" spans="1:26" ht="15.75" customHeight="1">
      <c r="A97" s="9" t="s">
        <v>91</v>
      </c>
      <c r="B97" s="10" t="s">
        <v>16</v>
      </c>
      <c r="C97" s="5" t="str">
        <f t="shared" si="0"/>
        <v>Anthony Moyer</v>
      </c>
      <c r="D97" s="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5"/>
      <c r="V97" s="32"/>
      <c r="W97" s="32"/>
      <c r="X97" s="32"/>
      <c r="Y97" s="32"/>
      <c r="Z97" s="32"/>
    </row>
    <row r="98" spans="1:26" ht="15.75" customHeight="1">
      <c r="A98" s="9" t="s">
        <v>99</v>
      </c>
      <c r="B98" s="10" t="s">
        <v>32</v>
      </c>
      <c r="C98" s="5" t="str">
        <f t="shared" si="0"/>
        <v>Jon Mann</v>
      </c>
      <c r="D98" s="5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5"/>
      <c r="V98" s="32"/>
      <c r="W98" s="32"/>
      <c r="X98" s="32"/>
      <c r="Y98" s="32"/>
      <c r="Z98" s="32"/>
    </row>
    <row r="99" spans="1:26" ht="15.75" customHeight="1">
      <c r="A99" s="9" t="s">
        <v>107</v>
      </c>
      <c r="B99" s="10" t="s">
        <v>48</v>
      </c>
      <c r="C99" s="5" t="str">
        <f t="shared" si="0"/>
        <v>Tony Guerrieri</v>
      </c>
      <c r="D99" s="5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5"/>
      <c r="V99" s="32"/>
      <c r="W99" s="32"/>
      <c r="X99" s="32"/>
      <c r="Y99" s="32"/>
      <c r="Z99" s="32"/>
    </row>
    <row r="100" spans="1:26" ht="15.75" customHeight="1">
      <c r="A100" s="9" t="s">
        <v>112</v>
      </c>
      <c r="B100" s="10" t="s">
        <v>113</v>
      </c>
      <c r="C100" s="5" t="str">
        <f t="shared" si="0"/>
        <v>David Kilgore</v>
      </c>
      <c r="D100" s="5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5"/>
      <c r="V100" s="32"/>
      <c r="W100" s="32"/>
      <c r="X100" s="32"/>
      <c r="Y100" s="32"/>
      <c r="Z100" s="32"/>
    </row>
    <row r="101" spans="1:26" ht="15.75" customHeight="1">
      <c r="A101" s="9" t="s">
        <v>120</v>
      </c>
      <c r="B101" s="10" t="s">
        <v>121</v>
      </c>
      <c r="C101" s="5" t="str">
        <f t="shared" si="0"/>
        <v>David Mathews</v>
      </c>
      <c r="D101" s="5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5"/>
      <c r="V101" s="32"/>
      <c r="W101" s="32"/>
      <c r="X101" s="32"/>
      <c r="Y101" s="32"/>
      <c r="Z101" s="32"/>
    </row>
    <row r="102" spans="1:26" ht="15.75" customHeight="1">
      <c r="A102" s="9" t="s">
        <v>7</v>
      </c>
      <c r="B102" s="31" t="s">
        <v>155</v>
      </c>
      <c r="C102" s="5" t="str">
        <f t="shared" si="0"/>
        <v>Jason McCormack</v>
      </c>
      <c r="D102" s="5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5"/>
      <c r="V102" s="32"/>
      <c r="W102" s="32"/>
      <c r="X102" s="32"/>
      <c r="Y102" s="32"/>
      <c r="Z102" s="32"/>
    </row>
    <row r="103" spans="1:26" ht="15.75" customHeight="1">
      <c r="A103" s="9" t="s">
        <v>23</v>
      </c>
      <c r="B103" s="30" t="s">
        <v>155</v>
      </c>
      <c r="C103" s="5" t="str">
        <f t="shared" si="0"/>
        <v>Nick Dean</v>
      </c>
      <c r="D103" s="5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5"/>
      <c r="V103" s="32"/>
      <c r="W103" s="32"/>
      <c r="X103" s="32"/>
      <c r="Y103" s="32"/>
      <c r="Z103" s="32"/>
    </row>
    <row r="104" spans="1:26" ht="15.75" customHeight="1">
      <c r="A104" s="9" t="s">
        <v>39</v>
      </c>
      <c r="B104" s="30" t="s">
        <v>155</v>
      </c>
      <c r="C104" s="5" t="str">
        <f t="shared" si="0"/>
        <v>Chris Bidwell</v>
      </c>
      <c r="D104" s="5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5"/>
      <c r="V104" s="32"/>
      <c r="W104" s="32"/>
      <c r="X104" s="32"/>
      <c r="Y104" s="32"/>
      <c r="Z104" s="32"/>
    </row>
    <row r="105" spans="1:26" ht="15.75" customHeight="1">
      <c r="A105" s="9" t="s">
        <v>55</v>
      </c>
      <c r="B105" s="30" t="s">
        <v>155</v>
      </c>
      <c r="C105" s="5" t="str">
        <f t="shared" si="0"/>
        <v>Billy DeVore</v>
      </c>
      <c r="D105" s="5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5"/>
      <c r="V105" s="32"/>
      <c r="W105" s="32"/>
      <c r="X105" s="32"/>
      <c r="Y105" s="32"/>
      <c r="Z105" s="32"/>
    </row>
    <row r="106" spans="1:26" ht="15.75" customHeight="1">
      <c r="A106" s="9" t="s">
        <v>63</v>
      </c>
      <c r="B106" s="30" t="s">
        <v>155</v>
      </c>
      <c r="C106" s="5" t="str">
        <f t="shared" si="0"/>
        <v>Ric Pittman</v>
      </c>
      <c r="D106" s="5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5"/>
      <c r="V106" s="32"/>
      <c r="W106" s="32"/>
      <c r="X106" s="32"/>
      <c r="Y106" s="32"/>
      <c r="Z106" s="32"/>
    </row>
    <row r="107" spans="1:26" ht="15.75" customHeight="1">
      <c r="A107" s="9" t="s">
        <v>71</v>
      </c>
      <c r="B107" s="30" t="s">
        <v>155</v>
      </c>
      <c r="C107" s="5" t="str">
        <f t="shared" si="0"/>
        <v>Andrew Nemergut</v>
      </c>
      <c r="D107" s="5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5"/>
      <c r="V107" s="32"/>
      <c r="W107" s="32"/>
      <c r="X107" s="32"/>
      <c r="Y107" s="32"/>
      <c r="Z107" s="32"/>
    </row>
    <row r="108" spans="1:26" ht="15.75" customHeight="1">
      <c r="A108" s="28"/>
      <c r="B108" s="29"/>
      <c r="C108" s="5">
        <f t="shared" si="0"/>
        <v>0</v>
      </c>
      <c r="D108" s="5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5"/>
      <c r="V108" s="32"/>
      <c r="W108" s="32"/>
      <c r="X108" s="32"/>
      <c r="Y108" s="32"/>
      <c r="Z108" s="32"/>
    </row>
    <row r="109" spans="1:26" ht="15.75" customHeight="1">
      <c r="A109" s="21" t="s">
        <v>158</v>
      </c>
      <c r="B109" s="22"/>
      <c r="C109" s="5" t="str">
        <f t="shared" si="0"/>
        <v>WEEK 10</v>
      </c>
      <c r="D109" s="5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5"/>
      <c r="V109" s="32"/>
      <c r="W109" s="32"/>
      <c r="X109" s="32"/>
      <c r="Y109" s="32"/>
      <c r="Z109" s="32"/>
    </row>
    <row r="110" spans="1:26" ht="15.75" customHeight="1">
      <c r="A110" s="9" t="s">
        <v>47</v>
      </c>
      <c r="B110" s="10" t="s">
        <v>32</v>
      </c>
      <c r="C110" s="5" t="str">
        <f t="shared" si="0"/>
        <v>Austin Adam Camacho</v>
      </c>
      <c r="D110" s="5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5"/>
      <c r="V110" s="32"/>
      <c r="W110" s="32"/>
      <c r="X110" s="32"/>
      <c r="Y110" s="32"/>
      <c r="Z110" s="32"/>
    </row>
    <row r="111" spans="1:26" ht="15.75" customHeight="1">
      <c r="A111" s="9" t="s">
        <v>132</v>
      </c>
      <c r="B111" s="10" t="s">
        <v>103</v>
      </c>
      <c r="C111" s="5" t="str">
        <f t="shared" si="0"/>
        <v>Josh Fleming</v>
      </c>
      <c r="D111" s="5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5"/>
      <c r="V111" s="32"/>
      <c r="W111" s="32"/>
      <c r="X111" s="32"/>
      <c r="Y111" s="32"/>
      <c r="Z111" s="32"/>
    </row>
    <row r="112" spans="1:26" ht="15.75" customHeight="1">
      <c r="A112" s="9" t="s">
        <v>91</v>
      </c>
      <c r="B112" s="10" t="s">
        <v>48</v>
      </c>
      <c r="C112" s="5" t="str">
        <f t="shared" si="0"/>
        <v>Anthony Moyer</v>
      </c>
      <c r="D112" s="5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5"/>
      <c r="V112" s="32"/>
      <c r="W112" s="32"/>
      <c r="X112" s="32"/>
      <c r="Y112" s="32"/>
      <c r="Z112" s="32"/>
    </row>
    <row r="113" spans="1:26" ht="15.75" customHeight="1">
      <c r="A113" s="9" t="s">
        <v>23</v>
      </c>
      <c r="B113" s="10" t="s">
        <v>56</v>
      </c>
      <c r="C113" s="5" t="str">
        <f t="shared" si="0"/>
        <v>Nick Dean</v>
      </c>
      <c r="D113" s="5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5"/>
      <c r="V113" s="32"/>
      <c r="W113" s="32"/>
      <c r="X113" s="32"/>
      <c r="Y113" s="32"/>
      <c r="Z113" s="32"/>
    </row>
    <row r="114" spans="1:26" ht="15.75" customHeight="1">
      <c r="A114" s="9" t="s">
        <v>39</v>
      </c>
      <c r="B114" s="10" t="s">
        <v>144</v>
      </c>
      <c r="C114" s="5" t="str">
        <f t="shared" si="0"/>
        <v>Chris Bidwell</v>
      </c>
      <c r="D114" s="5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5"/>
      <c r="V114" s="32"/>
      <c r="W114" s="32"/>
      <c r="X114" s="32"/>
      <c r="Y114" s="32"/>
      <c r="Z114" s="32"/>
    </row>
    <row r="115" spans="1:26" ht="15.75" customHeight="1">
      <c r="A115" s="9" t="s">
        <v>99</v>
      </c>
      <c r="B115" s="10" t="s">
        <v>64</v>
      </c>
      <c r="C115" s="5" t="str">
        <f t="shared" si="0"/>
        <v>Jon Mann</v>
      </c>
      <c r="D115" s="5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5"/>
      <c r="V115" s="32"/>
      <c r="W115" s="32"/>
      <c r="X115" s="32"/>
      <c r="Y115" s="32"/>
      <c r="Z115" s="32"/>
    </row>
    <row r="116" spans="1:26" ht="15.75" customHeight="1">
      <c r="A116" s="9" t="s">
        <v>15</v>
      </c>
      <c r="B116" s="10" t="s">
        <v>148</v>
      </c>
      <c r="C116" s="5" t="str">
        <f t="shared" si="0"/>
        <v>Dave Fogle</v>
      </c>
      <c r="D116" s="5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5"/>
      <c r="V116" s="32"/>
      <c r="W116" s="32"/>
      <c r="X116" s="32"/>
      <c r="Y116" s="32"/>
      <c r="Z116" s="32"/>
    </row>
    <row r="117" spans="1:26" ht="15.75" customHeight="1">
      <c r="A117" s="9" t="s">
        <v>7</v>
      </c>
      <c r="B117" s="10" t="s">
        <v>121</v>
      </c>
      <c r="C117" s="5" t="str">
        <f t="shared" si="0"/>
        <v>Jason McCormack</v>
      </c>
      <c r="D117" s="5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5"/>
      <c r="V117" s="32"/>
      <c r="W117" s="32"/>
      <c r="X117" s="32"/>
      <c r="Y117" s="32"/>
      <c r="Z117" s="32"/>
    </row>
    <row r="118" spans="1:26" ht="15.75" customHeight="1">
      <c r="A118" s="9" t="s">
        <v>80</v>
      </c>
      <c r="B118" s="10" t="s">
        <v>72</v>
      </c>
      <c r="C118" s="5" t="str">
        <f t="shared" si="0"/>
        <v>Kurrie Boddorf</v>
      </c>
      <c r="D118" s="5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5"/>
      <c r="V118" s="32"/>
      <c r="W118" s="32"/>
      <c r="X118" s="32"/>
      <c r="Y118" s="32"/>
      <c r="Z118" s="32"/>
    </row>
    <row r="119" spans="1:26" ht="15.75" customHeight="1">
      <c r="A119" s="28"/>
      <c r="B119" s="29"/>
      <c r="C119" s="5">
        <f t="shared" si="0"/>
        <v>0</v>
      </c>
      <c r="D119" s="5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5"/>
      <c r="V119" s="32"/>
      <c r="W119" s="32"/>
      <c r="X119" s="32"/>
      <c r="Y119" s="32"/>
      <c r="Z119" s="32"/>
    </row>
    <row r="120" spans="1:26" ht="15.75" customHeight="1">
      <c r="A120" s="21" t="s">
        <v>159</v>
      </c>
      <c r="B120" s="22"/>
      <c r="C120" s="5" t="str">
        <f t="shared" si="0"/>
        <v>WEEK 11</v>
      </c>
      <c r="D120" s="5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5"/>
      <c r="V120" s="32"/>
      <c r="W120" s="32"/>
      <c r="X120" s="32"/>
      <c r="Y120" s="32"/>
      <c r="Z120" s="32"/>
    </row>
    <row r="121" spans="1:26" ht="15.75" customHeight="1">
      <c r="A121" s="9" t="s">
        <v>112</v>
      </c>
      <c r="B121" s="10" t="s">
        <v>128</v>
      </c>
      <c r="C121" s="5" t="str">
        <f t="shared" si="0"/>
        <v>David Kilgore</v>
      </c>
      <c r="D121" s="5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5"/>
      <c r="V121" s="32"/>
      <c r="W121" s="32"/>
      <c r="X121" s="32"/>
      <c r="Y121" s="32"/>
      <c r="Z121" s="32"/>
    </row>
    <row r="122" spans="1:26" ht="15.75" customHeight="1">
      <c r="A122" s="9" t="s">
        <v>107</v>
      </c>
      <c r="B122" s="10" t="s">
        <v>81</v>
      </c>
      <c r="C122" s="5" t="str">
        <f t="shared" si="0"/>
        <v>Tony Guerrieri</v>
      </c>
      <c r="D122" s="5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5"/>
      <c r="V122" s="32"/>
      <c r="W122" s="32"/>
      <c r="X122" s="32"/>
      <c r="Y122" s="32"/>
      <c r="Z122" s="32"/>
    </row>
    <row r="123" spans="1:26" ht="15.75" customHeight="1">
      <c r="A123" s="9" t="s">
        <v>31</v>
      </c>
      <c r="B123" s="10" t="s">
        <v>8</v>
      </c>
      <c r="C123" s="5" t="str">
        <f t="shared" si="0"/>
        <v>Joey JVM Martini</v>
      </c>
      <c r="D123" s="5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5"/>
      <c r="V123" s="32"/>
      <c r="W123" s="32"/>
      <c r="X123" s="32"/>
      <c r="Y123" s="32"/>
      <c r="Z123" s="32"/>
    </row>
    <row r="124" spans="1:26" ht="15.75" customHeight="1">
      <c r="A124" s="9" t="s">
        <v>71</v>
      </c>
      <c r="B124" s="10" t="s">
        <v>87</v>
      </c>
      <c r="C124" s="5" t="str">
        <f t="shared" si="0"/>
        <v>Andrew Nemergut</v>
      </c>
      <c r="D124" s="5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5"/>
      <c r="V124" s="32"/>
      <c r="W124" s="32"/>
      <c r="X124" s="32"/>
      <c r="Y124" s="32"/>
      <c r="Z124" s="32"/>
    </row>
    <row r="125" spans="1:26" ht="15.75" customHeight="1">
      <c r="A125" s="9" t="s">
        <v>120</v>
      </c>
      <c r="B125" s="10" t="s">
        <v>16</v>
      </c>
      <c r="C125" s="5" t="str">
        <f t="shared" si="0"/>
        <v>David Mathews</v>
      </c>
      <c r="D125" s="5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5"/>
      <c r="V125" s="32"/>
      <c r="W125" s="32"/>
      <c r="X125" s="32"/>
      <c r="Y125" s="32"/>
      <c r="Z125" s="32"/>
    </row>
    <row r="126" spans="1:26" ht="15.75" customHeight="1">
      <c r="A126" s="9" t="s">
        <v>63</v>
      </c>
      <c r="B126" s="10" t="s">
        <v>24</v>
      </c>
      <c r="C126" s="5" t="str">
        <f t="shared" si="0"/>
        <v>Ric Pittman</v>
      </c>
      <c r="D126" s="5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5"/>
      <c r="V126" s="32"/>
      <c r="W126" s="32"/>
      <c r="X126" s="32"/>
      <c r="Y126" s="32"/>
      <c r="Z126" s="32"/>
    </row>
    <row r="127" spans="1:26" ht="15.75" customHeight="1">
      <c r="A127" s="9" t="s">
        <v>55</v>
      </c>
      <c r="B127" s="10" t="s">
        <v>95</v>
      </c>
      <c r="C127" s="5" t="str">
        <f t="shared" si="0"/>
        <v>Billy DeVore</v>
      </c>
      <c r="D127" s="5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5"/>
      <c r="V127" s="32"/>
      <c r="W127" s="32"/>
      <c r="X127" s="32"/>
      <c r="Y127" s="32"/>
      <c r="Z127" s="32"/>
    </row>
    <row r="128" spans="1:26" ht="15.75" customHeight="1">
      <c r="A128" s="9" t="s">
        <v>47</v>
      </c>
      <c r="B128" s="10" t="s">
        <v>40</v>
      </c>
      <c r="C128" s="5" t="str">
        <f t="shared" si="0"/>
        <v>Austin Adam Camacho</v>
      </c>
      <c r="D128" s="5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5"/>
      <c r="V128" s="32"/>
      <c r="W128" s="32"/>
      <c r="X128" s="32"/>
      <c r="Y128" s="32"/>
      <c r="Z128" s="32"/>
    </row>
    <row r="129" spans="1:26" ht="15.75" customHeight="1">
      <c r="A129" s="9" t="s">
        <v>136</v>
      </c>
      <c r="B129" s="10" t="s">
        <v>48</v>
      </c>
      <c r="C129" s="5" t="str">
        <f t="shared" si="0"/>
        <v>Mikey Davis</v>
      </c>
      <c r="D129" s="5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5"/>
      <c r="V129" s="32"/>
      <c r="W129" s="32"/>
      <c r="X129" s="32"/>
      <c r="Y129" s="32"/>
      <c r="Z129" s="32"/>
    </row>
    <row r="130" spans="1:26" ht="15.75" customHeight="1">
      <c r="A130" s="19"/>
      <c r="B130" s="20"/>
      <c r="C130" s="5">
        <f t="shared" si="0"/>
        <v>0</v>
      </c>
      <c r="D130" s="5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5"/>
      <c r="V130" s="32"/>
      <c r="W130" s="32"/>
      <c r="X130" s="32"/>
      <c r="Y130" s="32"/>
      <c r="Z130" s="32"/>
    </row>
    <row r="131" spans="1:26" ht="15.75" customHeight="1">
      <c r="A131" s="21" t="s">
        <v>160</v>
      </c>
      <c r="B131" s="22"/>
      <c r="C131" s="5" t="str">
        <f t="shared" si="0"/>
        <v>WEEK 12</v>
      </c>
      <c r="D131" s="5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5"/>
      <c r="V131" s="32"/>
      <c r="W131" s="32"/>
      <c r="X131" s="32"/>
      <c r="Y131" s="32"/>
      <c r="Z131" s="32"/>
    </row>
    <row r="132" spans="1:26" ht="15.75" customHeight="1">
      <c r="A132" s="9" t="s">
        <v>91</v>
      </c>
      <c r="B132" s="10" t="s">
        <v>128</v>
      </c>
      <c r="C132" s="5" t="str">
        <f t="shared" si="0"/>
        <v>Anthony Moyer</v>
      </c>
      <c r="D132" s="5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5"/>
      <c r="V132" s="32"/>
      <c r="W132" s="32"/>
      <c r="X132" s="32"/>
      <c r="Y132" s="32"/>
      <c r="Z132" s="32"/>
    </row>
    <row r="133" spans="1:26" ht="15.75" customHeight="1">
      <c r="A133" s="9" t="s">
        <v>39</v>
      </c>
      <c r="B133" s="10" t="s">
        <v>81</v>
      </c>
      <c r="C133" s="5" t="str">
        <f t="shared" si="0"/>
        <v>Chris Bidwell</v>
      </c>
      <c r="D133" s="5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5"/>
      <c r="V133" s="32"/>
      <c r="W133" s="32"/>
      <c r="X133" s="32"/>
      <c r="Y133" s="32"/>
      <c r="Z133" s="32"/>
    </row>
    <row r="134" spans="1:26" ht="15.75" customHeight="1">
      <c r="A134" s="9" t="s">
        <v>136</v>
      </c>
      <c r="B134" s="10" t="s">
        <v>87</v>
      </c>
      <c r="C134" s="5" t="str">
        <f t="shared" si="0"/>
        <v>Mikey Davis</v>
      </c>
      <c r="D134" s="5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5"/>
      <c r="V134" s="32"/>
      <c r="W134" s="32"/>
      <c r="X134" s="32"/>
      <c r="Y134" s="32"/>
      <c r="Z134" s="32"/>
    </row>
    <row r="135" spans="1:26" ht="15.75" customHeight="1">
      <c r="A135" s="9" t="s">
        <v>99</v>
      </c>
      <c r="B135" s="10" t="s">
        <v>16</v>
      </c>
      <c r="C135" s="5" t="str">
        <f t="shared" si="0"/>
        <v>Jon Mann</v>
      </c>
      <c r="D135" s="5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5"/>
      <c r="V135" s="32"/>
      <c r="W135" s="32"/>
      <c r="X135" s="32"/>
      <c r="Y135" s="32"/>
      <c r="Z135" s="32"/>
    </row>
    <row r="136" spans="1:26" ht="15.75" customHeight="1">
      <c r="A136" s="9" t="s">
        <v>31</v>
      </c>
      <c r="B136" s="10" t="s">
        <v>103</v>
      </c>
      <c r="C136" s="5" t="str">
        <f t="shared" si="0"/>
        <v>Joey JVM Martini</v>
      </c>
      <c r="D136" s="5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5"/>
      <c r="V136" s="32"/>
      <c r="W136" s="32"/>
      <c r="X136" s="32"/>
      <c r="Y136" s="32"/>
      <c r="Z136" s="32"/>
    </row>
    <row r="137" spans="1:26" ht="15.75" customHeight="1">
      <c r="A137" s="9" t="s">
        <v>120</v>
      </c>
      <c r="B137" s="10" t="s">
        <v>144</v>
      </c>
      <c r="C137" s="5" t="str">
        <f t="shared" si="0"/>
        <v>David Mathews</v>
      </c>
      <c r="D137" s="5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5"/>
      <c r="V137" s="32"/>
      <c r="W137" s="32"/>
      <c r="X137" s="32"/>
      <c r="Y137" s="32"/>
      <c r="Z137" s="32"/>
    </row>
    <row r="138" spans="1:26" ht="15.75" customHeight="1">
      <c r="A138" s="9" t="s">
        <v>107</v>
      </c>
      <c r="B138" s="10" t="s">
        <v>113</v>
      </c>
      <c r="C138" s="5" t="str">
        <f t="shared" si="0"/>
        <v>Tony Guerrieri</v>
      </c>
      <c r="D138" s="5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5"/>
      <c r="V138" s="32"/>
      <c r="W138" s="32"/>
      <c r="X138" s="32"/>
      <c r="Y138" s="32"/>
      <c r="Z138" s="32"/>
    </row>
    <row r="139" spans="1:26" ht="15.75" customHeight="1">
      <c r="A139" s="9" t="s">
        <v>80</v>
      </c>
      <c r="B139" s="10" t="s">
        <v>64</v>
      </c>
      <c r="C139" s="5" t="str">
        <f t="shared" si="0"/>
        <v>Kurrie Boddorf</v>
      </c>
      <c r="D139" s="5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5"/>
      <c r="V139" s="32"/>
      <c r="W139" s="32"/>
      <c r="X139" s="32"/>
      <c r="Y139" s="32"/>
      <c r="Z139" s="32"/>
    </row>
    <row r="140" spans="1:26" ht="15.75" customHeight="1">
      <c r="A140" s="9" t="s">
        <v>140</v>
      </c>
      <c r="B140" s="10" t="s">
        <v>148</v>
      </c>
      <c r="C140" s="5" t="str">
        <f t="shared" si="0"/>
        <v>Sean Patrick O'Hare</v>
      </c>
      <c r="D140" s="5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5"/>
      <c r="V140" s="32"/>
      <c r="W140" s="32"/>
      <c r="X140" s="32"/>
      <c r="Y140" s="32"/>
      <c r="Z140" s="32"/>
    </row>
    <row r="141" spans="1:26" ht="15.75" customHeight="1">
      <c r="A141" s="19"/>
      <c r="B141" s="20"/>
      <c r="C141" s="5">
        <f t="shared" si="0"/>
        <v>0</v>
      </c>
      <c r="D141" s="5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5"/>
      <c r="V141" s="32"/>
      <c r="W141" s="32"/>
      <c r="X141" s="32"/>
      <c r="Y141" s="32"/>
      <c r="Z141" s="32"/>
    </row>
    <row r="142" spans="1:26" ht="15.75" customHeight="1">
      <c r="A142" s="21" t="s">
        <v>161</v>
      </c>
      <c r="B142" s="22"/>
      <c r="C142" s="5" t="str">
        <f t="shared" si="0"/>
        <v>WEEK 13</v>
      </c>
      <c r="D142" s="5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5"/>
      <c r="V142" s="32"/>
      <c r="W142" s="32"/>
      <c r="X142" s="32"/>
      <c r="Y142" s="32"/>
      <c r="Z142" s="32"/>
    </row>
    <row r="143" spans="1:26" ht="15.75" customHeight="1">
      <c r="A143" s="9" t="s">
        <v>39</v>
      </c>
      <c r="B143" s="10" t="s">
        <v>8</v>
      </c>
      <c r="C143" s="5" t="str">
        <f t="shared" si="0"/>
        <v>Chris Bidwell</v>
      </c>
      <c r="D143" s="5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5"/>
      <c r="V143" s="32"/>
      <c r="W143" s="32"/>
      <c r="X143" s="32"/>
      <c r="Y143" s="32"/>
      <c r="Z143" s="32"/>
    </row>
    <row r="144" spans="1:26" ht="15.75" customHeight="1">
      <c r="A144" s="9" t="s">
        <v>140</v>
      </c>
      <c r="B144" s="10" t="s">
        <v>16</v>
      </c>
      <c r="C144" s="5" t="str">
        <f t="shared" si="0"/>
        <v>Sean Patrick O'Hare</v>
      </c>
      <c r="D144" s="5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5"/>
      <c r="V144" s="32"/>
      <c r="W144" s="32"/>
      <c r="X144" s="32"/>
      <c r="Y144" s="32"/>
      <c r="Z144" s="32"/>
    </row>
    <row r="145" spans="1:26" ht="15.75" customHeight="1">
      <c r="A145" s="9" t="s">
        <v>136</v>
      </c>
      <c r="B145" s="10" t="s">
        <v>24</v>
      </c>
      <c r="C145" s="5" t="str">
        <f t="shared" si="0"/>
        <v>Mikey Davis</v>
      </c>
      <c r="D145" s="5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5"/>
      <c r="V145" s="32"/>
      <c r="W145" s="32"/>
      <c r="X145" s="32"/>
      <c r="Y145" s="32"/>
      <c r="Z145" s="32"/>
    </row>
    <row r="146" spans="1:26" ht="15.75" customHeight="1">
      <c r="A146" s="9" t="s">
        <v>23</v>
      </c>
      <c r="B146" s="10" t="s">
        <v>40</v>
      </c>
      <c r="C146" s="5" t="str">
        <f t="shared" si="0"/>
        <v>Nick Dean</v>
      </c>
      <c r="D146" s="5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5"/>
      <c r="V146" s="32"/>
      <c r="W146" s="32"/>
      <c r="X146" s="32"/>
      <c r="Y146" s="32"/>
      <c r="Z146" s="32"/>
    </row>
    <row r="147" spans="1:26" ht="15.75" customHeight="1">
      <c r="A147" s="9" t="s">
        <v>7</v>
      </c>
      <c r="B147" s="10" t="s">
        <v>144</v>
      </c>
      <c r="C147" s="5" t="str">
        <f t="shared" si="0"/>
        <v>Jason McCormack</v>
      </c>
      <c r="D147" s="5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5"/>
      <c r="V147" s="32"/>
      <c r="W147" s="32"/>
      <c r="X147" s="32"/>
      <c r="Y147" s="32"/>
      <c r="Z147" s="32"/>
    </row>
    <row r="148" spans="1:26" ht="15.75" customHeight="1">
      <c r="A148" s="9" t="s">
        <v>15</v>
      </c>
      <c r="B148" s="10" t="s">
        <v>113</v>
      </c>
      <c r="C148" s="5" t="str">
        <f t="shared" si="0"/>
        <v>Dave Fogle</v>
      </c>
      <c r="D148" s="5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5"/>
      <c r="V148" s="32"/>
      <c r="W148" s="32"/>
      <c r="X148" s="32"/>
      <c r="Y148" s="32"/>
      <c r="Z148" s="32"/>
    </row>
    <row r="149" spans="1:26" ht="15.75" customHeight="1">
      <c r="A149" s="9" t="s">
        <v>71</v>
      </c>
      <c r="B149" s="10" t="s">
        <v>64</v>
      </c>
      <c r="C149" s="5" t="str">
        <f t="shared" si="0"/>
        <v>Andrew Nemergut</v>
      </c>
      <c r="D149" s="5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5"/>
      <c r="V149" s="32"/>
      <c r="W149" s="32"/>
      <c r="X149" s="32"/>
      <c r="Y149" s="32"/>
      <c r="Z149" s="32"/>
    </row>
    <row r="150" spans="1:26" ht="15.75" customHeight="1">
      <c r="A150" s="9" t="s">
        <v>107</v>
      </c>
      <c r="B150" s="10" t="s">
        <v>121</v>
      </c>
      <c r="C150" s="5" t="str">
        <f t="shared" si="0"/>
        <v>Tony Guerrieri</v>
      </c>
      <c r="D150" s="5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5"/>
      <c r="V150" s="32"/>
      <c r="W150" s="32"/>
      <c r="X150" s="32"/>
      <c r="Y150" s="32"/>
      <c r="Z150" s="32"/>
    </row>
    <row r="151" spans="1:26" ht="15.75" customHeight="1">
      <c r="A151" s="9" t="s">
        <v>55</v>
      </c>
      <c r="B151" s="10" t="s">
        <v>72</v>
      </c>
      <c r="C151" s="5" t="str">
        <f t="shared" si="0"/>
        <v>Billy DeVore</v>
      </c>
      <c r="D151" s="5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5"/>
      <c r="V151" s="32"/>
      <c r="W151" s="32"/>
      <c r="X151" s="32"/>
      <c r="Y151" s="32"/>
      <c r="Z151" s="32"/>
    </row>
    <row r="152" spans="1:26" ht="15.75" customHeight="1">
      <c r="A152" s="19"/>
      <c r="B152" s="20"/>
      <c r="C152" s="5">
        <f t="shared" si="0"/>
        <v>0</v>
      </c>
      <c r="D152" s="5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5"/>
      <c r="V152" s="32"/>
      <c r="W152" s="32"/>
      <c r="X152" s="32"/>
      <c r="Y152" s="32"/>
      <c r="Z152" s="32"/>
    </row>
    <row r="153" spans="1:26" ht="15.75" customHeight="1">
      <c r="A153" s="21" t="s">
        <v>162</v>
      </c>
      <c r="B153" s="22"/>
      <c r="C153" s="5" t="str">
        <f t="shared" si="0"/>
        <v>WEEK 14</v>
      </c>
      <c r="D153" s="5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5"/>
      <c r="V153" s="32"/>
      <c r="W153" s="32"/>
      <c r="X153" s="32"/>
      <c r="Y153" s="32"/>
      <c r="Z153" s="32"/>
    </row>
    <row r="154" spans="1:26" ht="15.75" customHeight="1">
      <c r="A154" s="9" t="s">
        <v>80</v>
      </c>
      <c r="B154" s="10" t="s">
        <v>87</v>
      </c>
      <c r="C154" s="5" t="str">
        <f t="shared" si="0"/>
        <v>Kurrie Boddorf</v>
      </c>
      <c r="D154" s="5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5"/>
      <c r="V154" s="32"/>
      <c r="W154" s="32"/>
      <c r="X154" s="32"/>
      <c r="Y154" s="32"/>
      <c r="Z154" s="32"/>
    </row>
    <row r="155" spans="1:26" ht="15.75" customHeight="1">
      <c r="A155" s="9" t="s">
        <v>7</v>
      </c>
      <c r="B155" s="10" t="s">
        <v>16</v>
      </c>
      <c r="C155" s="5" t="str">
        <f t="shared" si="0"/>
        <v>Jason McCormack</v>
      </c>
      <c r="D155" s="5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5"/>
      <c r="V155" s="32"/>
      <c r="W155" s="32"/>
      <c r="X155" s="32"/>
      <c r="Y155" s="32"/>
      <c r="Z155" s="32"/>
    </row>
    <row r="156" spans="1:26" ht="15.75" customHeight="1">
      <c r="A156" s="9" t="s">
        <v>15</v>
      </c>
      <c r="B156" s="10" t="s">
        <v>24</v>
      </c>
      <c r="C156" s="5" t="str">
        <f t="shared" si="0"/>
        <v>Dave Fogle</v>
      </c>
      <c r="D156" s="5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5"/>
      <c r="V156" s="32"/>
      <c r="W156" s="32"/>
      <c r="X156" s="32"/>
      <c r="Y156" s="32"/>
      <c r="Z156" s="32"/>
    </row>
    <row r="157" spans="1:26" ht="15.75" customHeight="1">
      <c r="A157" s="9" t="s">
        <v>47</v>
      </c>
      <c r="B157" s="10" t="s">
        <v>103</v>
      </c>
      <c r="C157" s="5" t="str">
        <f t="shared" si="0"/>
        <v>Austin Adam Camacho</v>
      </c>
      <c r="D157" s="5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5"/>
      <c r="V157" s="32"/>
      <c r="W157" s="32"/>
      <c r="X157" s="32"/>
      <c r="Y157" s="32"/>
      <c r="Z157" s="32"/>
    </row>
    <row r="158" spans="1:26" ht="15.75" customHeight="1">
      <c r="A158" s="9" t="s">
        <v>112</v>
      </c>
      <c r="B158" s="10" t="s">
        <v>48</v>
      </c>
      <c r="C158" s="5" t="str">
        <f t="shared" si="0"/>
        <v>David Kilgore</v>
      </c>
      <c r="D158" s="5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5"/>
      <c r="V158" s="32"/>
      <c r="W158" s="32"/>
      <c r="X158" s="32"/>
      <c r="Y158" s="32"/>
      <c r="Z158" s="32"/>
    </row>
    <row r="159" spans="1:26" ht="15.75" customHeight="1">
      <c r="A159" s="9" t="s">
        <v>63</v>
      </c>
      <c r="B159" s="10" t="s">
        <v>56</v>
      </c>
      <c r="C159" s="5" t="str">
        <f t="shared" si="0"/>
        <v>Ric Pittman</v>
      </c>
      <c r="D159" s="5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5"/>
      <c r="V159" s="32"/>
      <c r="W159" s="32"/>
      <c r="X159" s="32"/>
      <c r="Y159" s="32"/>
      <c r="Z159" s="32"/>
    </row>
    <row r="160" spans="1:26" ht="15.75" customHeight="1">
      <c r="A160" s="9" t="s">
        <v>99</v>
      </c>
      <c r="B160" s="10" t="s">
        <v>148</v>
      </c>
      <c r="C160" s="5" t="str">
        <f t="shared" si="0"/>
        <v>Jon Mann</v>
      </c>
      <c r="D160" s="5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5"/>
      <c r="V160" s="32"/>
      <c r="W160" s="32"/>
      <c r="X160" s="32"/>
      <c r="Y160" s="32"/>
      <c r="Z160" s="32"/>
    </row>
    <row r="161" spans="1:26" ht="15.75" customHeight="1">
      <c r="A161" s="9" t="s">
        <v>39</v>
      </c>
      <c r="B161" s="10" t="s">
        <v>121</v>
      </c>
      <c r="C161" s="5" t="str">
        <f t="shared" si="0"/>
        <v>Chris Bidwell</v>
      </c>
      <c r="D161" s="5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5"/>
      <c r="V161" s="32"/>
      <c r="W161" s="32"/>
      <c r="X161" s="32"/>
      <c r="Y161" s="32"/>
      <c r="Z161" s="32"/>
    </row>
    <row r="162" spans="1:26" ht="15.75" customHeight="1">
      <c r="A162" s="9" t="s">
        <v>136</v>
      </c>
      <c r="B162" s="10" t="s">
        <v>72</v>
      </c>
      <c r="C162" s="5" t="str">
        <f t="shared" si="0"/>
        <v>Mikey Davis</v>
      </c>
      <c r="D162" s="5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5"/>
      <c r="V162" s="32"/>
      <c r="W162" s="32"/>
      <c r="X162" s="32"/>
      <c r="Y162" s="32"/>
      <c r="Z162" s="32"/>
    </row>
    <row r="163" spans="1:26" ht="15.75" customHeight="1">
      <c r="A163" s="19"/>
      <c r="B163" s="20"/>
      <c r="C163" s="5">
        <f t="shared" si="0"/>
        <v>0</v>
      </c>
      <c r="D163" s="5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5"/>
      <c r="V163" s="32"/>
      <c r="W163" s="32"/>
      <c r="X163" s="32"/>
      <c r="Y163" s="32"/>
      <c r="Z163" s="32"/>
    </row>
    <row r="164" spans="1:26" ht="15.75" customHeight="1">
      <c r="A164" s="21" t="s">
        <v>163</v>
      </c>
      <c r="B164" s="22"/>
      <c r="C164" s="5" t="str">
        <f t="shared" si="0"/>
        <v>WEEK 15</v>
      </c>
      <c r="D164" s="5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5"/>
      <c r="V164" s="32"/>
      <c r="W164" s="32"/>
      <c r="X164" s="32"/>
      <c r="Y164" s="32"/>
      <c r="Z164" s="32"/>
    </row>
    <row r="165" spans="1:26" ht="15.75" customHeight="1">
      <c r="A165" s="9" t="s">
        <v>39</v>
      </c>
      <c r="B165" s="10" t="s">
        <v>128</v>
      </c>
      <c r="C165" s="5" t="str">
        <f t="shared" si="0"/>
        <v>Chris Bidwell</v>
      </c>
      <c r="D165" s="5"/>
      <c r="E165" s="40"/>
      <c r="F165" s="40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5"/>
      <c r="V165" s="32"/>
      <c r="W165" s="32"/>
      <c r="X165" s="32"/>
      <c r="Y165" s="32"/>
      <c r="Z165" s="32"/>
    </row>
    <row r="166" spans="1:26" ht="15.75" customHeight="1">
      <c r="A166" s="9" t="s">
        <v>15</v>
      </c>
      <c r="B166" s="10" t="s">
        <v>8</v>
      </c>
      <c r="C166" s="5" t="str">
        <f t="shared" si="0"/>
        <v>Dave Fogle</v>
      </c>
      <c r="D166" s="5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5"/>
      <c r="V166" s="32"/>
      <c r="W166" s="32"/>
      <c r="X166" s="32"/>
      <c r="Y166" s="32"/>
      <c r="Z166" s="32"/>
    </row>
    <row r="167" spans="1:26" ht="15.75" customHeight="1">
      <c r="A167" s="9" t="s">
        <v>63</v>
      </c>
      <c r="B167" s="10" t="s">
        <v>87</v>
      </c>
      <c r="C167" s="5" t="str">
        <f t="shared" si="0"/>
        <v>Ric Pittman</v>
      </c>
      <c r="D167" s="5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5"/>
      <c r="V167" s="32"/>
      <c r="W167" s="32"/>
      <c r="X167" s="32"/>
      <c r="Y167" s="32"/>
      <c r="Z167" s="32"/>
    </row>
    <row r="168" spans="1:26" ht="15.75" customHeight="1">
      <c r="A168" s="9" t="s">
        <v>132</v>
      </c>
      <c r="B168" s="10" t="s">
        <v>24</v>
      </c>
      <c r="C168" s="5" t="str">
        <f t="shared" si="0"/>
        <v>Josh Fleming</v>
      </c>
      <c r="D168" s="5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5"/>
      <c r="V168" s="32"/>
      <c r="W168" s="32"/>
      <c r="X168" s="32"/>
      <c r="Y168" s="32"/>
      <c r="Z168" s="32"/>
    </row>
    <row r="169" spans="1:26" ht="15.75" customHeight="1">
      <c r="A169" s="9" t="s">
        <v>136</v>
      </c>
      <c r="B169" s="10" t="s">
        <v>40</v>
      </c>
      <c r="C169" s="5" t="str">
        <f t="shared" si="0"/>
        <v>Mikey Davis</v>
      </c>
      <c r="D169" s="5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5"/>
      <c r="V169" s="32"/>
      <c r="W169" s="32"/>
      <c r="X169" s="32"/>
      <c r="Y169" s="32"/>
      <c r="Z169" s="32"/>
    </row>
    <row r="170" spans="1:26" ht="15.75" customHeight="1">
      <c r="A170" s="9" t="s">
        <v>140</v>
      </c>
      <c r="B170" s="10" t="s">
        <v>56</v>
      </c>
      <c r="C170" s="5" t="str">
        <f t="shared" si="0"/>
        <v>Sean Patrick O'Hare</v>
      </c>
      <c r="D170" s="5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5"/>
      <c r="V170" s="32"/>
      <c r="W170" s="32"/>
      <c r="X170" s="32"/>
      <c r="Y170" s="32"/>
      <c r="Z170" s="32"/>
    </row>
    <row r="171" spans="1:26" ht="15.75" customHeight="1">
      <c r="A171" s="9" t="s">
        <v>47</v>
      </c>
      <c r="B171" s="10" t="s">
        <v>64</v>
      </c>
      <c r="C171" s="5" t="str">
        <f t="shared" si="0"/>
        <v>Austin Adam Camacho</v>
      </c>
      <c r="D171" s="5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5"/>
      <c r="V171" s="32"/>
      <c r="W171" s="32"/>
      <c r="X171" s="32"/>
      <c r="Y171" s="32"/>
      <c r="Z171" s="32"/>
    </row>
    <row r="172" spans="1:26" ht="15.75" customHeight="1">
      <c r="A172" s="9" t="s">
        <v>55</v>
      </c>
      <c r="B172" s="10" t="s">
        <v>148</v>
      </c>
      <c r="C172" s="5" t="str">
        <f t="shared" si="0"/>
        <v>Billy DeVore</v>
      </c>
      <c r="D172" s="5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5"/>
      <c r="V172" s="32"/>
      <c r="W172" s="32"/>
      <c r="X172" s="32"/>
      <c r="Y172" s="32"/>
      <c r="Z172" s="32"/>
    </row>
    <row r="173" spans="1:26" ht="15.75" customHeight="1">
      <c r="A173" s="9" t="s">
        <v>31</v>
      </c>
      <c r="B173" s="10" t="s">
        <v>72</v>
      </c>
      <c r="C173" s="5" t="str">
        <f t="shared" si="0"/>
        <v>Joey JVM Martini</v>
      </c>
      <c r="D173" s="5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5"/>
      <c r="V173" s="32"/>
      <c r="W173" s="32"/>
      <c r="X173" s="32"/>
      <c r="Y173" s="32"/>
      <c r="Z173" s="32"/>
    </row>
    <row r="174" spans="1:26" ht="15.75" customHeight="1">
      <c r="A174" s="19"/>
      <c r="B174" s="20"/>
      <c r="C174" s="5">
        <f t="shared" si="0"/>
        <v>0</v>
      </c>
      <c r="D174" s="5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5"/>
      <c r="V174" s="32"/>
      <c r="W174" s="32"/>
      <c r="X174" s="32"/>
      <c r="Y174" s="32"/>
      <c r="Z174" s="32"/>
    </row>
    <row r="175" spans="1:26" ht="15.75" customHeight="1">
      <c r="A175" s="21" t="s">
        <v>164</v>
      </c>
      <c r="B175" s="22"/>
      <c r="C175" s="5" t="str">
        <f t="shared" si="0"/>
        <v>WEEK 16</v>
      </c>
      <c r="D175" s="5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5"/>
      <c r="V175" s="32"/>
      <c r="W175" s="32"/>
      <c r="X175" s="32"/>
      <c r="Y175" s="32"/>
      <c r="Z175" s="32"/>
    </row>
    <row r="176" spans="1:26" ht="15.75" customHeight="1">
      <c r="A176" s="9" t="s">
        <v>80</v>
      </c>
      <c r="B176" s="10" t="s">
        <v>128</v>
      </c>
      <c r="C176" s="5" t="str">
        <f t="shared" si="0"/>
        <v>Kurrie Boddorf</v>
      </c>
      <c r="D176" s="5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5"/>
      <c r="V176" s="32"/>
      <c r="W176" s="32"/>
      <c r="X176" s="32"/>
      <c r="Y176" s="32"/>
      <c r="Z176" s="32"/>
    </row>
    <row r="177" spans="1:26" ht="15.75" customHeight="1">
      <c r="A177" s="9" t="s">
        <v>136</v>
      </c>
      <c r="B177" s="10" t="s">
        <v>81</v>
      </c>
      <c r="C177" s="5" t="str">
        <f t="shared" si="0"/>
        <v>Mikey Davis</v>
      </c>
      <c r="D177" s="5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5"/>
      <c r="V177" s="32"/>
      <c r="W177" s="32"/>
      <c r="X177" s="32"/>
      <c r="Y177" s="32"/>
      <c r="Z177" s="32"/>
    </row>
    <row r="178" spans="1:26" ht="15.75" customHeight="1">
      <c r="A178" s="9" t="s">
        <v>91</v>
      </c>
      <c r="B178" s="10" t="s">
        <v>87</v>
      </c>
      <c r="C178" s="5" t="str">
        <f t="shared" si="0"/>
        <v>Anthony Moyer</v>
      </c>
      <c r="D178" s="5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5"/>
      <c r="V178" s="32"/>
      <c r="W178" s="32"/>
      <c r="X178" s="32"/>
      <c r="Y178" s="32"/>
      <c r="Z178" s="32"/>
    </row>
    <row r="179" spans="1:26" ht="15.75" customHeight="1">
      <c r="A179" s="9" t="s">
        <v>99</v>
      </c>
      <c r="B179" s="10" t="s">
        <v>95</v>
      </c>
      <c r="C179" s="5" t="str">
        <f t="shared" si="0"/>
        <v>Jon Mann</v>
      </c>
      <c r="D179" s="5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5"/>
      <c r="V179" s="32"/>
      <c r="W179" s="32"/>
      <c r="X179" s="32"/>
      <c r="Y179" s="32"/>
      <c r="Z179" s="32"/>
    </row>
    <row r="180" spans="1:26" ht="15.75" customHeight="1">
      <c r="A180" s="9" t="s">
        <v>107</v>
      </c>
      <c r="B180" s="10" t="s">
        <v>103</v>
      </c>
      <c r="C180" s="5" t="str">
        <f t="shared" si="0"/>
        <v>Tony Guerrieri</v>
      </c>
      <c r="D180" s="5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5"/>
      <c r="V180" s="32"/>
      <c r="W180" s="32"/>
      <c r="X180" s="32"/>
      <c r="Y180" s="32"/>
      <c r="Z180" s="32"/>
    </row>
    <row r="181" spans="1:26" ht="15.75" customHeight="1">
      <c r="A181" s="9" t="s">
        <v>112</v>
      </c>
      <c r="B181" s="10" t="s">
        <v>144</v>
      </c>
      <c r="C181" s="5" t="str">
        <f t="shared" si="0"/>
        <v>David Kilgore</v>
      </c>
      <c r="D181" s="5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5"/>
      <c r="V181" s="32"/>
      <c r="W181" s="32"/>
      <c r="X181" s="32"/>
      <c r="Y181" s="32"/>
      <c r="Z181" s="32"/>
    </row>
    <row r="182" spans="1:26" ht="15.75" customHeight="1">
      <c r="A182" s="9" t="s">
        <v>132</v>
      </c>
      <c r="B182" s="10" t="s">
        <v>113</v>
      </c>
      <c r="C182" s="5" t="str">
        <f t="shared" si="0"/>
        <v>Josh Fleming</v>
      </c>
      <c r="D182" s="5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5"/>
      <c r="V182" s="32"/>
      <c r="W182" s="32"/>
      <c r="X182" s="32"/>
      <c r="Y182" s="32"/>
      <c r="Z182" s="32"/>
    </row>
    <row r="183" spans="1:26" ht="15.75" customHeight="1">
      <c r="A183" s="9" t="s">
        <v>120</v>
      </c>
      <c r="B183" s="10" t="s">
        <v>148</v>
      </c>
      <c r="C183" s="5" t="str">
        <f t="shared" si="0"/>
        <v>David Mathews</v>
      </c>
      <c r="D183" s="5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5"/>
      <c r="V183" s="32"/>
      <c r="W183" s="32"/>
      <c r="X183" s="32"/>
      <c r="Y183" s="32"/>
      <c r="Z183" s="32"/>
    </row>
    <row r="184" spans="1:26" ht="15.75" customHeight="1">
      <c r="A184" s="9" t="s">
        <v>140</v>
      </c>
      <c r="B184" s="10" t="s">
        <v>121</v>
      </c>
      <c r="C184" s="5" t="str">
        <f t="shared" si="0"/>
        <v>Sean Patrick O'Hare</v>
      </c>
      <c r="D184" s="5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5"/>
      <c r="V184" s="32"/>
      <c r="W184" s="32"/>
      <c r="X184" s="32"/>
      <c r="Y184" s="32"/>
      <c r="Z184" s="32"/>
    </row>
    <row r="185" spans="1:26" ht="15.75" customHeight="1">
      <c r="A185" s="19"/>
      <c r="B185" s="20"/>
      <c r="C185" s="5">
        <f t="shared" si="0"/>
        <v>0</v>
      </c>
      <c r="D185" s="5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5"/>
      <c r="V185" s="32"/>
      <c r="W185" s="32"/>
      <c r="X185" s="32"/>
      <c r="Y185" s="32"/>
      <c r="Z185" s="32"/>
    </row>
    <row r="186" spans="1:26" ht="15.75" customHeight="1">
      <c r="A186" s="21" t="s">
        <v>165</v>
      </c>
      <c r="B186" s="22"/>
      <c r="C186" s="5" t="str">
        <f t="shared" si="0"/>
        <v>WEEK 17</v>
      </c>
      <c r="D186" s="5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5"/>
      <c r="V186" s="32"/>
      <c r="W186" s="32"/>
      <c r="X186" s="32"/>
      <c r="Y186" s="32"/>
      <c r="Z186" s="32"/>
    </row>
    <row r="187" spans="1:26" ht="15.75" customHeight="1">
      <c r="A187" s="9" t="s">
        <v>7</v>
      </c>
      <c r="B187" s="10" t="s">
        <v>81</v>
      </c>
      <c r="C187" s="5" t="str">
        <f t="shared" si="0"/>
        <v>Jason McCormack</v>
      </c>
      <c r="D187" s="5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5"/>
      <c r="V187" s="32"/>
      <c r="W187" s="32"/>
      <c r="X187" s="32"/>
      <c r="Y187" s="32"/>
      <c r="Z187" s="32"/>
    </row>
    <row r="188" spans="1:26" ht="15.75" customHeight="1">
      <c r="A188" s="9" t="s">
        <v>99</v>
      </c>
      <c r="B188" s="10" t="s">
        <v>8</v>
      </c>
      <c r="C188" s="5" t="str">
        <f t="shared" si="0"/>
        <v>Jon Mann</v>
      </c>
      <c r="D188" s="5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5"/>
      <c r="V188" s="32"/>
      <c r="W188" s="32"/>
      <c r="X188" s="32"/>
      <c r="Y188" s="32"/>
      <c r="Z188" s="32"/>
    </row>
    <row r="189" spans="1:26" ht="15.75" customHeight="1">
      <c r="A189" s="9" t="s">
        <v>23</v>
      </c>
      <c r="B189" s="10" t="s">
        <v>16</v>
      </c>
      <c r="C189" s="5" t="str">
        <f t="shared" si="0"/>
        <v>Nick Dean</v>
      </c>
      <c r="D189" s="5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5"/>
      <c r="V189" s="32"/>
      <c r="W189" s="32"/>
      <c r="X189" s="32"/>
      <c r="Y189" s="32"/>
      <c r="Z189" s="32"/>
    </row>
    <row r="190" spans="1:26" ht="15.75" customHeight="1">
      <c r="A190" s="9" t="s">
        <v>112</v>
      </c>
      <c r="B190" s="10" t="s">
        <v>24</v>
      </c>
      <c r="C190" s="5" t="str">
        <f t="shared" si="0"/>
        <v>David Kilgore</v>
      </c>
      <c r="D190" s="5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5"/>
      <c r="V190" s="32"/>
      <c r="W190" s="32"/>
      <c r="X190" s="32"/>
      <c r="Y190" s="32"/>
      <c r="Z190" s="32"/>
    </row>
    <row r="191" spans="1:26" ht="15.75" customHeight="1">
      <c r="A191" s="9" t="s">
        <v>39</v>
      </c>
      <c r="B191" s="10" t="s">
        <v>32</v>
      </c>
      <c r="C191" s="5" t="str">
        <f t="shared" si="0"/>
        <v>Chris Bidwell</v>
      </c>
      <c r="D191" s="5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5"/>
      <c r="V191" s="32"/>
      <c r="W191" s="32"/>
      <c r="X191" s="32"/>
      <c r="Y191" s="32"/>
      <c r="Z191" s="32"/>
    </row>
    <row r="192" spans="1:26" ht="15.75" customHeight="1">
      <c r="A192" s="9" t="s">
        <v>55</v>
      </c>
      <c r="B192" s="10" t="s">
        <v>48</v>
      </c>
      <c r="C192" s="5" t="str">
        <f t="shared" si="0"/>
        <v>Billy DeVore</v>
      </c>
      <c r="D192" s="5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5"/>
      <c r="V192" s="32"/>
      <c r="W192" s="32"/>
      <c r="X192" s="32"/>
      <c r="Y192" s="32"/>
      <c r="Z192" s="32"/>
    </row>
    <row r="193" spans="1:26" ht="15.75" customHeight="1">
      <c r="A193" s="9" t="s">
        <v>63</v>
      </c>
      <c r="B193" s="10" t="s">
        <v>113</v>
      </c>
      <c r="C193" s="5" t="str">
        <f t="shared" si="0"/>
        <v>Ric Pittman</v>
      </c>
      <c r="D193" s="5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5"/>
      <c r="V193" s="32"/>
      <c r="W193" s="32"/>
      <c r="X193" s="32"/>
      <c r="Y193" s="32"/>
      <c r="Z193" s="32"/>
    </row>
    <row r="194" spans="1:26" ht="15.75" customHeight="1">
      <c r="A194" s="9" t="s">
        <v>71</v>
      </c>
      <c r="B194" s="10" t="s">
        <v>121</v>
      </c>
      <c r="C194" s="5" t="str">
        <f t="shared" si="0"/>
        <v>Andrew Nemergut</v>
      </c>
      <c r="D194" s="5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5"/>
      <c r="V194" s="32"/>
      <c r="W194" s="32"/>
      <c r="X194" s="32"/>
      <c r="Y194" s="32"/>
      <c r="Z194" s="32"/>
    </row>
    <row r="195" spans="1:26" ht="15.75" customHeight="1">
      <c r="A195" s="9" t="s">
        <v>107</v>
      </c>
      <c r="B195" s="10" t="s">
        <v>72</v>
      </c>
      <c r="C195" s="5" t="str">
        <f t="shared" si="0"/>
        <v>Tony Guerrieri</v>
      </c>
      <c r="D195" s="5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5"/>
      <c r="V195" s="32"/>
      <c r="W195" s="32"/>
      <c r="X195" s="32"/>
      <c r="Y195" s="32"/>
      <c r="Z195" s="32"/>
    </row>
    <row r="196" spans="1:26" ht="15.75" customHeight="1">
      <c r="A196" s="19"/>
      <c r="B196" s="20"/>
      <c r="C196" s="5">
        <f t="shared" si="0"/>
        <v>0</v>
      </c>
      <c r="D196" s="5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5"/>
      <c r="V196" s="32"/>
      <c r="W196" s="32"/>
      <c r="X196" s="32"/>
      <c r="Y196" s="32"/>
      <c r="Z196" s="32"/>
    </row>
    <row r="197" spans="1:26" ht="15.75" customHeight="1">
      <c r="A197" s="5"/>
      <c r="B197" s="5"/>
      <c r="C197" s="5">
        <f t="shared" si="0"/>
        <v>0</v>
      </c>
      <c r="D197" s="5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5"/>
      <c r="V197" s="32"/>
      <c r="W197" s="32"/>
      <c r="X197" s="32"/>
      <c r="Y197" s="32"/>
      <c r="Z197" s="32"/>
    </row>
    <row r="198" spans="1:26" ht="15.75" customHeight="1">
      <c r="A198" s="9" t="s">
        <v>15</v>
      </c>
      <c r="B198" s="10" t="s">
        <v>221</v>
      </c>
      <c r="C198" s="5" t="str">
        <f t="shared" si="0"/>
        <v>Dave Fogle</v>
      </c>
      <c r="D198" s="5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5"/>
      <c r="V198" s="32"/>
      <c r="W198" s="32"/>
      <c r="X198" s="32"/>
      <c r="Y198" s="32"/>
      <c r="Z198" s="32"/>
    </row>
    <row r="199" spans="1:26" ht="15.75" customHeight="1">
      <c r="A199" s="9" t="s">
        <v>37</v>
      </c>
      <c r="B199" s="10" t="s">
        <v>24</v>
      </c>
      <c r="C199" s="5" t="str">
        <f t="shared" si="0"/>
        <v>Anthony Ricci</v>
      </c>
      <c r="D199" s="5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5"/>
      <c r="V199" s="32"/>
      <c r="W199" s="32"/>
      <c r="X199" s="32"/>
      <c r="Y199" s="32"/>
      <c r="Z199" s="32"/>
    </row>
    <row r="200" spans="1:26" ht="15.75" customHeight="1">
      <c r="A200" s="9" t="s">
        <v>21</v>
      </c>
      <c r="B200" s="10" t="s">
        <v>6</v>
      </c>
      <c r="C200" s="5" t="str">
        <f t="shared" si="0"/>
        <v>John Balog</v>
      </c>
      <c r="D200" s="5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5"/>
      <c r="V200" s="32"/>
      <c r="W200" s="32"/>
      <c r="X200" s="32"/>
      <c r="Y200" s="32"/>
      <c r="Z200" s="32"/>
    </row>
    <row r="201" spans="1:26" ht="15.75" customHeight="1">
      <c r="A201" s="9" t="s">
        <v>222</v>
      </c>
      <c r="B201" s="10" t="s">
        <v>32</v>
      </c>
      <c r="C201" s="5" t="str">
        <f t="shared" si="0"/>
        <v>Chris McCleese</v>
      </c>
      <c r="D201" s="5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5"/>
      <c r="V201" s="32"/>
      <c r="W201" s="32"/>
      <c r="X201" s="32"/>
      <c r="Y201" s="32"/>
      <c r="Z201" s="32"/>
    </row>
    <row r="202" spans="1:26" ht="15.75" customHeight="1">
      <c r="A202" s="9" t="s">
        <v>132</v>
      </c>
      <c r="B202" s="10" t="s">
        <v>8</v>
      </c>
      <c r="C202" s="5" t="str">
        <f t="shared" si="0"/>
        <v>Josh Fleming</v>
      </c>
      <c r="D202" s="5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5"/>
      <c r="V202" s="32"/>
      <c r="W202" s="32"/>
      <c r="X202" s="32"/>
      <c r="Y202" s="32"/>
      <c r="Z202" s="32"/>
    </row>
    <row r="203" spans="1:26" ht="15.75" customHeight="1">
      <c r="A203" s="9" t="s">
        <v>223</v>
      </c>
      <c r="B203" s="10" t="s">
        <v>95</v>
      </c>
      <c r="C203" s="5" t="str">
        <f t="shared" si="0"/>
        <v>VACANT</v>
      </c>
      <c r="D203" s="5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5"/>
      <c r="V203" s="32"/>
      <c r="W203" s="32"/>
      <c r="X203" s="32"/>
      <c r="Y203" s="32"/>
      <c r="Z203" s="32"/>
    </row>
    <row r="204" spans="1:26" ht="15.75" customHeight="1">
      <c r="A204" s="9" t="s">
        <v>7</v>
      </c>
      <c r="B204" s="10" t="s">
        <v>224</v>
      </c>
      <c r="C204" s="5" t="str">
        <f t="shared" si="0"/>
        <v>Jason McCormack</v>
      </c>
      <c r="D204" s="5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5"/>
      <c r="V204" s="32"/>
      <c r="W204" s="32"/>
      <c r="X204" s="32"/>
      <c r="Y204" s="32"/>
      <c r="Z204" s="32"/>
    </row>
    <row r="205" spans="1:26" ht="15.75" customHeight="1">
      <c r="A205" s="9"/>
      <c r="B205" s="10"/>
      <c r="C205" s="5">
        <f t="shared" si="0"/>
        <v>0</v>
      </c>
      <c r="D205" s="5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5"/>
      <c r="V205" s="32"/>
      <c r="W205" s="32"/>
      <c r="X205" s="32"/>
      <c r="Y205" s="32"/>
      <c r="Z205" s="32"/>
    </row>
    <row r="206" spans="1:26" ht="15.75" customHeight="1">
      <c r="A206" s="9"/>
      <c r="B206" s="10"/>
      <c r="C206" s="5">
        <f t="shared" si="0"/>
        <v>0</v>
      </c>
      <c r="D206" s="5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5"/>
      <c r="V206" s="32"/>
      <c r="W206" s="32"/>
      <c r="X206" s="32"/>
      <c r="Y206" s="32"/>
      <c r="Z206" s="32"/>
    </row>
    <row r="207" spans="1:26" ht="15.75" customHeight="1">
      <c r="A207" s="9"/>
      <c r="B207" s="10"/>
      <c r="C207" s="5">
        <f t="shared" si="0"/>
        <v>0</v>
      </c>
      <c r="D207" s="5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5"/>
      <c r="V207" s="32"/>
      <c r="W207" s="32"/>
      <c r="X207" s="32"/>
      <c r="Y207" s="32"/>
      <c r="Z207" s="32"/>
    </row>
    <row r="208" spans="1:26" ht="15.75" customHeight="1">
      <c r="A208" s="9"/>
      <c r="B208" s="10"/>
      <c r="C208" s="5">
        <f t="shared" si="0"/>
        <v>0</v>
      </c>
      <c r="D208" s="5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5"/>
      <c r="V208" s="32"/>
      <c r="W208" s="32"/>
      <c r="X208" s="32"/>
      <c r="Y208" s="32"/>
      <c r="Z208" s="32"/>
    </row>
    <row r="209" spans="1:26" ht="15.75" customHeight="1">
      <c r="A209" s="19"/>
      <c r="B209" s="20"/>
      <c r="C209" s="5">
        <f t="shared" si="0"/>
        <v>0</v>
      </c>
      <c r="D209" s="5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5"/>
      <c r="V209" s="32"/>
      <c r="W209" s="32"/>
      <c r="X209" s="32"/>
      <c r="Y209" s="32"/>
      <c r="Z209" s="32"/>
    </row>
    <row r="210" spans="1:26" ht="15.75" customHeight="1">
      <c r="A210" s="19"/>
      <c r="B210" s="20"/>
      <c r="C210" s="5"/>
      <c r="D210" s="5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5"/>
      <c r="V210" s="32"/>
      <c r="W210" s="32"/>
      <c r="X210" s="32"/>
      <c r="Y210" s="32"/>
      <c r="Z210" s="32"/>
    </row>
    <row r="211" spans="1:26" ht="15.75" customHeight="1">
      <c r="A211" s="19"/>
      <c r="B211" s="20"/>
      <c r="C211" s="5">
        <f aca="true" t="shared" si="25" ref="C211:C224">A211</f>
        <v>0</v>
      </c>
      <c r="D211" s="5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5"/>
      <c r="V211" s="32"/>
      <c r="W211" s="32"/>
      <c r="X211" s="32"/>
      <c r="Y211" s="32"/>
      <c r="Z211" s="32"/>
    </row>
    <row r="212" spans="1:26" ht="15.75" customHeight="1">
      <c r="A212" s="19"/>
      <c r="B212" s="20"/>
      <c r="C212" s="5">
        <f t="shared" si="25"/>
        <v>0</v>
      </c>
      <c r="D212" s="5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5"/>
      <c r="V212" s="32"/>
      <c r="W212" s="32"/>
      <c r="X212" s="32"/>
      <c r="Y212" s="32"/>
      <c r="Z212" s="32"/>
    </row>
    <row r="213" spans="1:26" ht="15.75" customHeight="1">
      <c r="A213" s="19"/>
      <c r="B213" s="20"/>
      <c r="C213" s="5">
        <f t="shared" si="25"/>
        <v>0</v>
      </c>
      <c r="D213" s="5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5"/>
      <c r="V213" s="32"/>
      <c r="W213" s="32"/>
      <c r="X213" s="32"/>
      <c r="Y213" s="32"/>
      <c r="Z213" s="32"/>
    </row>
    <row r="214" spans="1:26" ht="15.75" customHeight="1">
      <c r="A214" s="19"/>
      <c r="B214" s="20"/>
      <c r="C214" s="5">
        <f t="shared" si="25"/>
        <v>0</v>
      </c>
      <c r="D214" s="5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5"/>
      <c r="V214" s="32"/>
      <c r="W214" s="32"/>
      <c r="X214" s="32"/>
      <c r="Y214" s="32"/>
      <c r="Z214" s="32"/>
    </row>
    <row r="215" spans="1:26" ht="15.75" customHeight="1">
      <c r="A215" s="19"/>
      <c r="B215" s="20"/>
      <c r="C215" s="5">
        <f t="shared" si="25"/>
        <v>0</v>
      </c>
      <c r="D215" s="5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5"/>
      <c r="V215" s="32"/>
      <c r="W215" s="32"/>
      <c r="X215" s="32"/>
      <c r="Y215" s="32"/>
      <c r="Z215" s="32"/>
    </row>
    <row r="216" spans="1:26" ht="15.75" customHeight="1">
      <c r="A216" s="19"/>
      <c r="B216" s="20"/>
      <c r="C216" s="5">
        <f t="shared" si="25"/>
        <v>0</v>
      </c>
      <c r="D216" s="5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5"/>
      <c r="V216" s="32"/>
      <c r="W216" s="32"/>
      <c r="X216" s="32"/>
      <c r="Y216" s="32"/>
      <c r="Z216" s="32"/>
    </row>
    <row r="217" spans="1:26" ht="15.75" customHeight="1">
      <c r="A217" s="19"/>
      <c r="B217" s="20"/>
      <c r="C217" s="5">
        <f t="shared" si="25"/>
        <v>0</v>
      </c>
      <c r="D217" s="5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5"/>
      <c r="V217" s="32"/>
      <c r="W217" s="32"/>
      <c r="X217" s="32"/>
      <c r="Y217" s="32"/>
      <c r="Z217" s="32"/>
    </row>
    <row r="218" spans="1:26" ht="15.75" customHeight="1">
      <c r="A218" s="19"/>
      <c r="B218" s="20"/>
      <c r="C218" s="5">
        <f t="shared" si="25"/>
        <v>0</v>
      </c>
      <c r="D218" s="5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5"/>
      <c r="V218" s="32"/>
      <c r="W218" s="32"/>
      <c r="X218" s="32"/>
      <c r="Y218" s="32"/>
      <c r="Z218" s="32"/>
    </row>
    <row r="219" spans="1:26" ht="15.75" customHeight="1">
      <c r="A219" s="19"/>
      <c r="B219" s="20"/>
      <c r="C219" s="5">
        <f t="shared" si="25"/>
        <v>0</v>
      </c>
      <c r="D219" s="5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5"/>
      <c r="V219" s="32"/>
      <c r="W219" s="32"/>
      <c r="X219" s="32"/>
      <c r="Y219" s="32"/>
      <c r="Z219" s="32"/>
    </row>
    <row r="220" spans="1:26" ht="15.75" customHeight="1">
      <c r="A220" s="19"/>
      <c r="B220" s="20"/>
      <c r="C220" s="5">
        <f t="shared" si="25"/>
        <v>0</v>
      </c>
      <c r="D220" s="5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5"/>
      <c r="V220" s="32"/>
      <c r="W220" s="32"/>
      <c r="X220" s="32"/>
      <c r="Y220" s="32"/>
      <c r="Z220" s="32"/>
    </row>
    <row r="221" spans="1:26" ht="15.75" customHeight="1">
      <c r="A221" s="19"/>
      <c r="B221" s="20"/>
      <c r="C221" s="5">
        <f t="shared" si="25"/>
        <v>0</v>
      </c>
      <c r="D221" s="5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5"/>
      <c r="V221" s="32"/>
      <c r="W221" s="32"/>
      <c r="X221" s="32"/>
      <c r="Y221" s="32"/>
      <c r="Z221" s="32"/>
    </row>
    <row r="222" spans="1:26" ht="15.75" customHeight="1">
      <c r="A222" s="19"/>
      <c r="B222" s="20"/>
      <c r="C222" s="5">
        <f t="shared" si="25"/>
        <v>0</v>
      </c>
      <c r="D222" s="5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5"/>
      <c r="V222" s="32"/>
      <c r="W222" s="32"/>
      <c r="X222" s="32"/>
      <c r="Y222" s="32"/>
      <c r="Z222" s="32"/>
    </row>
    <row r="223" spans="1:26" ht="15.75" customHeight="1">
      <c r="A223" s="19"/>
      <c r="B223" s="20"/>
      <c r="C223" s="5">
        <f t="shared" si="25"/>
        <v>0</v>
      </c>
      <c r="D223" s="5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5"/>
      <c r="V223" s="32"/>
      <c r="W223" s="32"/>
      <c r="X223" s="32"/>
      <c r="Y223" s="32"/>
      <c r="Z223" s="32"/>
    </row>
    <row r="224" spans="1:26" ht="15.75" customHeight="1">
      <c r="A224" s="19"/>
      <c r="B224" s="20"/>
      <c r="C224" s="5">
        <f t="shared" si="25"/>
        <v>0</v>
      </c>
      <c r="D224" s="5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5"/>
      <c r="V224" s="32"/>
      <c r="W224" s="32"/>
      <c r="X224" s="32"/>
      <c r="Y224" s="32"/>
      <c r="Z224" s="32"/>
    </row>
    <row r="225" spans="1:26" ht="15.75" customHeight="1">
      <c r="A225" s="19"/>
      <c r="B225" s="20"/>
      <c r="C225" s="5"/>
      <c r="D225" s="5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5"/>
      <c r="V225" s="32"/>
      <c r="W225" s="32"/>
      <c r="X225" s="32"/>
      <c r="Y225" s="32"/>
      <c r="Z225" s="32"/>
    </row>
    <row r="226" spans="1:26" ht="15.75" customHeight="1">
      <c r="A226" s="19"/>
      <c r="B226" s="20"/>
      <c r="C226" s="5">
        <f aca="true" t="shared" si="26" ref="C226:C239">A226</f>
        <v>0</v>
      </c>
      <c r="D226" s="5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5"/>
      <c r="V226" s="32"/>
      <c r="W226" s="32"/>
      <c r="X226" s="32"/>
      <c r="Y226" s="32"/>
      <c r="Z226" s="32"/>
    </row>
    <row r="227" spans="1:26" ht="15.75" customHeight="1">
      <c r="A227" s="19"/>
      <c r="B227" s="20"/>
      <c r="C227" s="5">
        <f t="shared" si="26"/>
        <v>0</v>
      </c>
      <c r="D227" s="5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5"/>
      <c r="V227" s="32"/>
      <c r="W227" s="32"/>
      <c r="X227" s="32"/>
      <c r="Y227" s="32"/>
      <c r="Z227" s="32"/>
    </row>
    <row r="228" spans="1:26" ht="15.75" customHeight="1">
      <c r="A228" s="19"/>
      <c r="B228" s="20"/>
      <c r="C228" s="5">
        <f t="shared" si="26"/>
        <v>0</v>
      </c>
      <c r="D228" s="5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5"/>
      <c r="V228" s="32"/>
      <c r="W228" s="32"/>
      <c r="X228" s="32"/>
      <c r="Y228" s="32"/>
      <c r="Z228" s="32"/>
    </row>
    <row r="229" spans="1:26" ht="15.75" customHeight="1">
      <c r="A229" s="19"/>
      <c r="B229" s="20"/>
      <c r="C229" s="5">
        <f t="shared" si="26"/>
        <v>0</v>
      </c>
      <c r="D229" s="5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5"/>
      <c r="V229" s="32"/>
      <c r="W229" s="32"/>
      <c r="X229" s="32"/>
      <c r="Y229" s="32"/>
      <c r="Z229" s="32"/>
    </row>
    <row r="230" spans="1:26" ht="15.75" customHeight="1">
      <c r="A230" s="19"/>
      <c r="B230" s="20"/>
      <c r="C230" s="5">
        <f t="shared" si="26"/>
        <v>0</v>
      </c>
      <c r="D230" s="5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5"/>
      <c r="V230" s="32"/>
      <c r="W230" s="32"/>
      <c r="X230" s="32"/>
      <c r="Y230" s="32"/>
      <c r="Z230" s="32"/>
    </row>
    <row r="231" spans="1:26" ht="15.75" customHeight="1">
      <c r="A231" s="19"/>
      <c r="B231" s="20"/>
      <c r="C231" s="5">
        <f t="shared" si="26"/>
        <v>0</v>
      </c>
      <c r="D231" s="5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5"/>
      <c r="V231" s="32"/>
      <c r="W231" s="32"/>
      <c r="X231" s="32"/>
      <c r="Y231" s="32"/>
      <c r="Z231" s="32"/>
    </row>
    <row r="232" spans="1:26" ht="15.75" customHeight="1">
      <c r="A232" s="19"/>
      <c r="B232" s="20"/>
      <c r="C232" s="5">
        <f t="shared" si="26"/>
        <v>0</v>
      </c>
      <c r="D232" s="5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5"/>
      <c r="V232" s="32"/>
      <c r="W232" s="32"/>
      <c r="X232" s="32"/>
      <c r="Y232" s="32"/>
      <c r="Z232" s="32"/>
    </row>
    <row r="233" spans="1:26" ht="15.75" customHeight="1">
      <c r="A233" s="19"/>
      <c r="B233" s="20"/>
      <c r="C233" s="5">
        <f t="shared" si="26"/>
        <v>0</v>
      </c>
      <c r="D233" s="5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5"/>
      <c r="V233" s="32"/>
      <c r="W233" s="32"/>
      <c r="X233" s="32"/>
      <c r="Y233" s="32"/>
      <c r="Z233" s="32"/>
    </row>
    <row r="234" spans="1:26" ht="15.75" customHeight="1">
      <c r="A234" s="19"/>
      <c r="B234" s="20"/>
      <c r="C234" s="5">
        <f t="shared" si="26"/>
        <v>0</v>
      </c>
      <c r="D234" s="5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5"/>
      <c r="V234" s="32"/>
      <c r="W234" s="32"/>
      <c r="X234" s="32"/>
      <c r="Y234" s="32"/>
      <c r="Z234" s="32"/>
    </row>
    <row r="235" spans="1:26" ht="15.75" customHeight="1">
      <c r="A235" s="19"/>
      <c r="B235" s="20"/>
      <c r="C235" s="5">
        <f t="shared" si="26"/>
        <v>0</v>
      </c>
      <c r="D235" s="5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5"/>
      <c r="V235" s="32"/>
      <c r="W235" s="32"/>
      <c r="X235" s="32"/>
      <c r="Y235" s="32"/>
      <c r="Z235" s="32"/>
    </row>
    <row r="236" spans="1:26" ht="15.75" customHeight="1">
      <c r="A236" s="19"/>
      <c r="B236" s="20"/>
      <c r="C236" s="5">
        <f t="shared" si="26"/>
        <v>0</v>
      </c>
      <c r="D236" s="5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5"/>
      <c r="V236" s="32"/>
      <c r="W236" s="32"/>
      <c r="X236" s="32"/>
      <c r="Y236" s="32"/>
      <c r="Z236" s="32"/>
    </row>
    <row r="237" spans="1:26" ht="15.75" customHeight="1">
      <c r="A237" s="19"/>
      <c r="B237" s="20"/>
      <c r="C237" s="5">
        <f t="shared" si="26"/>
        <v>0</v>
      </c>
      <c r="D237" s="5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5"/>
      <c r="V237" s="32"/>
      <c r="W237" s="32"/>
      <c r="X237" s="32"/>
      <c r="Y237" s="32"/>
      <c r="Z237" s="32"/>
    </row>
    <row r="238" spans="1:26" ht="15.75" customHeight="1">
      <c r="A238" s="19"/>
      <c r="B238" s="20"/>
      <c r="C238" s="5">
        <f t="shared" si="26"/>
        <v>0</v>
      </c>
      <c r="D238" s="5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5"/>
      <c r="V238" s="32"/>
      <c r="W238" s="32"/>
      <c r="X238" s="32"/>
      <c r="Y238" s="32"/>
      <c r="Z238" s="32"/>
    </row>
    <row r="239" spans="1:26" ht="15.75" customHeight="1">
      <c r="A239" s="19"/>
      <c r="B239" s="20"/>
      <c r="C239" s="5">
        <f t="shared" si="26"/>
        <v>0</v>
      </c>
      <c r="D239" s="5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5"/>
      <c r="V239" s="32"/>
      <c r="W239" s="32"/>
      <c r="X239" s="32"/>
      <c r="Y239" s="32"/>
      <c r="Z239" s="32"/>
    </row>
    <row r="240" spans="1:26" ht="15.75" customHeight="1">
      <c r="A240" s="19"/>
      <c r="B240" s="20"/>
      <c r="C240" s="5"/>
      <c r="D240" s="5"/>
      <c r="E240" s="32"/>
      <c r="F240" s="32"/>
      <c r="G240" s="40"/>
      <c r="H240" s="40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5"/>
      <c r="V240" s="32"/>
      <c r="W240" s="32"/>
      <c r="X240" s="32"/>
      <c r="Y240" s="32"/>
      <c r="Z240" s="32"/>
    </row>
    <row r="241" spans="1:26" ht="15.75" customHeight="1">
      <c r="A241" s="19"/>
      <c r="B241" s="20"/>
      <c r="C241" s="5">
        <f aca="true" t="shared" si="27" ref="C241:C254">A241</f>
        <v>0</v>
      </c>
      <c r="D241" s="5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5"/>
      <c r="V241" s="32"/>
      <c r="W241" s="32"/>
      <c r="X241" s="32"/>
      <c r="Y241" s="32"/>
      <c r="Z241" s="32"/>
    </row>
    <row r="242" spans="1:26" ht="15.75" customHeight="1">
      <c r="A242" s="19"/>
      <c r="B242" s="20"/>
      <c r="C242" s="5">
        <f t="shared" si="27"/>
        <v>0</v>
      </c>
      <c r="D242" s="5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5"/>
      <c r="V242" s="32"/>
      <c r="W242" s="32"/>
      <c r="X242" s="32"/>
      <c r="Y242" s="32"/>
      <c r="Z242" s="32"/>
    </row>
    <row r="243" spans="1:26" ht="15.75" customHeight="1">
      <c r="A243" s="19"/>
      <c r="B243" s="20"/>
      <c r="C243" s="5">
        <f t="shared" si="27"/>
        <v>0</v>
      </c>
      <c r="D243" s="5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5"/>
      <c r="V243" s="32"/>
      <c r="W243" s="32"/>
      <c r="X243" s="32"/>
      <c r="Y243" s="32"/>
      <c r="Z243" s="32"/>
    </row>
    <row r="244" spans="1:26" ht="15.75" customHeight="1">
      <c r="A244" s="19"/>
      <c r="B244" s="20"/>
      <c r="C244" s="5">
        <f t="shared" si="27"/>
        <v>0</v>
      </c>
      <c r="D244" s="5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5"/>
      <c r="V244" s="32"/>
      <c r="W244" s="32"/>
      <c r="X244" s="32"/>
      <c r="Y244" s="32"/>
      <c r="Z244" s="32"/>
    </row>
    <row r="245" spans="1:26" ht="15.75" customHeight="1">
      <c r="A245" s="19"/>
      <c r="B245" s="20"/>
      <c r="C245" s="5">
        <f t="shared" si="27"/>
        <v>0</v>
      </c>
      <c r="D245" s="5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5"/>
      <c r="V245" s="32"/>
      <c r="W245" s="32"/>
      <c r="X245" s="32"/>
      <c r="Y245" s="32"/>
      <c r="Z245" s="32"/>
    </row>
    <row r="246" spans="1:26" ht="15.75" customHeight="1">
      <c r="A246" s="19"/>
      <c r="B246" s="20"/>
      <c r="C246" s="5">
        <f t="shared" si="27"/>
        <v>0</v>
      </c>
      <c r="D246" s="5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5"/>
      <c r="V246" s="32"/>
      <c r="W246" s="32"/>
      <c r="X246" s="32"/>
      <c r="Y246" s="32"/>
      <c r="Z246" s="32"/>
    </row>
    <row r="247" spans="1:26" ht="15.75" customHeight="1">
      <c r="A247" s="19"/>
      <c r="B247" s="20"/>
      <c r="C247" s="5">
        <f t="shared" si="27"/>
        <v>0</v>
      </c>
      <c r="D247" s="5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5"/>
      <c r="V247" s="32"/>
      <c r="W247" s="32"/>
      <c r="X247" s="32"/>
      <c r="Y247" s="32"/>
      <c r="Z247" s="32"/>
    </row>
    <row r="248" spans="1:26" ht="15.75" customHeight="1">
      <c r="A248" s="19"/>
      <c r="B248" s="20"/>
      <c r="C248" s="5">
        <f t="shared" si="27"/>
        <v>0</v>
      </c>
      <c r="D248" s="5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5"/>
      <c r="V248" s="32"/>
      <c r="W248" s="32"/>
      <c r="X248" s="32"/>
      <c r="Y248" s="32"/>
      <c r="Z248" s="32"/>
    </row>
    <row r="249" spans="1:26" ht="15.75" customHeight="1">
      <c r="A249" s="19"/>
      <c r="B249" s="20"/>
      <c r="C249" s="5">
        <f t="shared" si="27"/>
        <v>0</v>
      </c>
      <c r="D249" s="5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5"/>
      <c r="V249" s="32"/>
      <c r="W249" s="32"/>
      <c r="X249" s="32"/>
      <c r="Y249" s="32"/>
      <c r="Z249" s="32"/>
    </row>
    <row r="250" spans="1:26" ht="15.75" customHeight="1">
      <c r="A250" s="19"/>
      <c r="B250" s="20"/>
      <c r="C250" s="5">
        <f t="shared" si="27"/>
        <v>0</v>
      </c>
      <c r="D250" s="5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5"/>
      <c r="V250" s="32"/>
      <c r="W250" s="32"/>
      <c r="X250" s="32"/>
      <c r="Y250" s="32"/>
      <c r="Z250" s="32"/>
    </row>
    <row r="251" spans="1:26" ht="15.75" customHeight="1">
      <c r="A251" s="19"/>
      <c r="B251" s="20"/>
      <c r="C251" s="5">
        <f t="shared" si="27"/>
        <v>0</v>
      </c>
      <c r="D251" s="5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5"/>
      <c r="V251" s="32"/>
      <c r="W251" s="32"/>
      <c r="X251" s="32"/>
      <c r="Y251" s="32"/>
      <c r="Z251" s="32"/>
    </row>
    <row r="252" spans="1:26" ht="15.75" customHeight="1">
      <c r="A252" s="19"/>
      <c r="B252" s="20"/>
      <c r="C252" s="5">
        <f t="shared" si="27"/>
        <v>0</v>
      </c>
      <c r="D252" s="5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5"/>
      <c r="V252" s="32"/>
      <c r="W252" s="32"/>
      <c r="X252" s="32"/>
      <c r="Y252" s="32"/>
      <c r="Z252" s="32"/>
    </row>
    <row r="253" spans="1:26" ht="15.75" customHeight="1">
      <c r="A253" s="19"/>
      <c r="B253" s="20"/>
      <c r="C253" s="5">
        <f t="shared" si="27"/>
        <v>0</v>
      </c>
      <c r="D253" s="5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5"/>
      <c r="V253" s="32"/>
      <c r="W253" s="32"/>
      <c r="X253" s="32"/>
      <c r="Y253" s="32"/>
      <c r="Z253" s="32"/>
    </row>
    <row r="254" spans="1:26" ht="15.75" customHeight="1">
      <c r="A254" s="19"/>
      <c r="B254" s="20"/>
      <c r="C254" s="5">
        <f t="shared" si="27"/>
        <v>0</v>
      </c>
      <c r="D254" s="5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5"/>
      <c r="V254" s="32"/>
      <c r="W254" s="32"/>
      <c r="X254" s="32"/>
      <c r="Y254" s="32"/>
      <c r="Z254" s="32"/>
    </row>
    <row r="255" spans="1:26" ht="15.75" customHeight="1">
      <c r="A255" s="19"/>
      <c r="B255" s="20"/>
      <c r="C255" s="5"/>
      <c r="D255" s="5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5"/>
      <c r="V255" s="32"/>
      <c r="W255" s="32"/>
      <c r="X255" s="32"/>
      <c r="Y255" s="32"/>
      <c r="Z255" s="32"/>
    </row>
    <row r="256" spans="1:26" ht="15.75" customHeight="1">
      <c r="A256" s="19"/>
      <c r="B256" s="20"/>
      <c r="C256" s="5">
        <f aca="true" t="shared" si="28" ref="C256:C269">A256</f>
        <v>0</v>
      </c>
      <c r="D256" s="5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5"/>
      <c r="V256" s="32"/>
      <c r="W256" s="32"/>
      <c r="X256" s="32"/>
      <c r="Y256" s="32"/>
      <c r="Z256" s="32"/>
    </row>
    <row r="257" spans="1:26" ht="15.75" customHeight="1">
      <c r="A257" s="19"/>
      <c r="B257" s="20"/>
      <c r="C257" s="5">
        <f t="shared" si="28"/>
        <v>0</v>
      </c>
      <c r="D257" s="5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5"/>
      <c r="V257" s="32"/>
      <c r="W257" s="32"/>
      <c r="X257" s="32"/>
      <c r="Y257" s="32"/>
      <c r="Z257" s="32"/>
    </row>
    <row r="258" spans="1:26" ht="15.75" customHeight="1">
      <c r="A258" s="19"/>
      <c r="B258" s="20"/>
      <c r="C258" s="5">
        <f t="shared" si="28"/>
        <v>0</v>
      </c>
      <c r="D258" s="5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5"/>
      <c r="V258" s="32"/>
      <c r="W258" s="32"/>
      <c r="X258" s="32"/>
      <c r="Y258" s="32"/>
      <c r="Z258" s="32"/>
    </row>
    <row r="259" spans="1:26" ht="15.75" customHeight="1">
      <c r="A259" s="19"/>
      <c r="B259" s="20"/>
      <c r="C259" s="5">
        <f t="shared" si="28"/>
        <v>0</v>
      </c>
      <c r="D259" s="5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5"/>
      <c r="V259" s="32"/>
      <c r="W259" s="32"/>
      <c r="X259" s="32"/>
      <c r="Y259" s="32"/>
      <c r="Z259" s="32"/>
    </row>
    <row r="260" spans="1:26" ht="15.75" customHeight="1">
      <c r="A260" s="19"/>
      <c r="B260" s="20"/>
      <c r="C260" s="5">
        <f t="shared" si="28"/>
        <v>0</v>
      </c>
      <c r="D260" s="5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5"/>
      <c r="V260" s="32"/>
      <c r="W260" s="32"/>
      <c r="X260" s="32"/>
      <c r="Y260" s="32"/>
      <c r="Z260" s="32"/>
    </row>
    <row r="261" spans="1:26" ht="15.75" customHeight="1">
      <c r="A261" s="19"/>
      <c r="B261" s="20"/>
      <c r="C261" s="5">
        <f t="shared" si="28"/>
        <v>0</v>
      </c>
      <c r="D261" s="5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5"/>
      <c r="V261" s="32"/>
      <c r="W261" s="32"/>
      <c r="X261" s="32"/>
      <c r="Y261" s="32"/>
      <c r="Z261" s="32"/>
    </row>
    <row r="262" spans="1:26" ht="15.75" customHeight="1">
      <c r="A262" s="19"/>
      <c r="B262" s="20"/>
      <c r="C262" s="5">
        <f t="shared" si="28"/>
        <v>0</v>
      </c>
      <c r="D262" s="5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5"/>
      <c r="V262" s="32"/>
      <c r="W262" s="32"/>
      <c r="X262" s="32"/>
      <c r="Y262" s="32"/>
      <c r="Z262" s="32"/>
    </row>
    <row r="263" spans="1:26" ht="15.75" customHeight="1">
      <c r="A263" s="19"/>
      <c r="B263" s="20"/>
      <c r="C263" s="5">
        <f t="shared" si="28"/>
        <v>0</v>
      </c>
      <c r="D263" s="5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5"/>
      <c r="V263" s="32"/>
      <c r="W263" s="32"/>
      <c r="X263" s="32"/>
      <c r="Y263" s="32"/>
      <c r="Z263" s="32"/>
    </row>
    <row r="264" spans="1:26" ht="15.75" customHeight="1">
      <c r="A264" s="19"/>
      <c r="B264" s="20"/>
      <c r="C264" s="5">
        <f t="shared" si="28"/>
        <v>0</v>
      </c>
      <c r="D264" s="5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5"/>
      <c r="V264" s="32"/>
      <c r="W264" s="32"/>
      <c r="X264" s="32"/>
      <c r="Y264" s="32"/>
      <c r="Z264" s="32"/>
    </row>
    <row r="265" spans="1:26" ht="15.75" customHeight="1">
      <c r="A265" s="19"/>
      <c r="B265" s="20"/>
      <c r="C265" s="5">
        <f t="shared" si="28"/>
        <v>0</v>
      </c>
      <c r="D265" s="5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5"/>
      <c r="V265" s="32"/>
      <c r="W265" s="32"/>
      <c r="X265" s="32"/>
      <c r="Y265" s="32"/>
      <c r="Z265" s="32"/>
    </row>
    <row r="266" spans="1:26" ht="15.75" customHeight="1">
      <c r="A266" s="19"/>
      <c r="B266" s="20"/>
      <c r="C266" s="5">
        <f t="shared" si="28"/>
        <v>0</v>
      </c>
      <c r="D266" s="5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5"/>
      <c r="V266" s="32"/>
      <c r="W266" s="32"/>
      <c r="X266" s="32"/>
      <c r="Y266" s="32"/>
      <c r="Z266" s="32"/>
    </row>
    <row r="267" spans="1:26" ht="15.75" customHeight="1">
      <c r="A267" s="19"/>
      <c r="B267" s="20"/>
      <c r="C267" s="5">
        <f t="shared" si="28"/>
        <v>0</v>
      </c>
      <c r="D267" s="5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5"/>
      <c r="V267" s="32"/>
      <c r="W267" s="32"/>
      <c r="X267" s="32"/>
      <c r="Y267" s="32"/>
      <c r="Z267" s="32"/>
    </row>
    <row r="268" spans="1:26" ht="15.75" customHeight="1">
      <c r="A268" s="19"/>
      <c r="B268" s="20"/>
      <c r="C268" s="5">
        <f t="shared" si="28"/>
        <v>0</v>
      </c>
      <c r="D268" s="5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5"/>
      <c r="V268" s="32"/>
      <c r="W268" s="32"/>
      <c r="X268" s="32"/>
      <c r="Y268" s="32"/>
      <c r="Z268" s="32"/>
    </row>
    <row r="269" spans="1:26" ht="15.75" customHeight="1">
      <c r="A269" s="19"/>
      <c r="B269" s="20"/>
      <c r="C269" s="5">
        <f t="shared" si="28"/>
        <v>0</v>
      </c>
      <c r="D269" s="5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5"/>
      <c r="V269" s="32"/>
      <c r="W269" s="32"/>
      <c r="X269" s="32"/>
      <c r="Y269" s="32"/>
      <c r="Z269" s="32"/>
    </row>
    <row r="270" spans="1:26" ht="12.75" customHeight="1">
      <c r="A270" s="5"/>
      <c r="B270" s="5"/>
      <c r="C270" s="5"/>
      <c r="D270" s="5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5"/>
      <c r="V270" s="32"/>
      <c r="W270" s="32"/>
      <c r="X270" s="32"/>
      <c r="Y270" s="32"/>
      <c r="Z270" s="32"/>
    </row>
    <row r="271" spans="1:26" ht="12.75" customHeight="1">
      <c r="A271" s="5"/>
      <c r="B271" s="5"/>
      <c r="C271" s="5"/>
      <c r="D271" s="5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5"/>
      <c r="V271" s="32"/>
      <c r="W271" s="32"/>
      <c r="X271" s="32"/>
      <c r="Y271" s="32"/>
      <c r="Z271" s="32"/>
    </row>
    <row r="272" spans="1:26" ht="12.75" customHeight="1">
      <c r="A272" s="5"/>
      <c r="B272" s="5"/>
      <c r="C272" s="5"/>
      <c r="D272" s="5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5"/>
      <c r="V272" s="32"/>
      <c r="W272" s="32"/>
      <c r="X272" s="32"/>
      <c r="Y272" s="32"/>
      <c r="Z272" s="32"/>
    </row>
    <row r="273" spans="1:26" ht="12.75" customHeight="1">
      <c r="A273" s="5"/>
      <c r="B273" s="5"/>
      <c r="C273" s="5"/>
      <c r="D273" s="5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5"/>
      <c r="V273" s="32"/>
      <c r="W273" s="32"/>
      <c r="X273" s="32"/>
      <c r="Y273" s="32"/>
      <c r="Z273" s="32"/>
    </row>
    <row r="274" spans="1:26" ht="12.75" customHeight="1">
      <c r="A274" s="5"/>
      <c r="B274" s="5"/>
      <c r="C274" s="5"/>
      <c r="D274" s="5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5"/>
      <c r="V274" s="32"/>
      <c r="W274" s="32"/>
      <c r="X274" s="32"/>
      <c r="Y274" s="32"/>
      <c r="Z274" s="32"/>
    </row>
    <row r="275" spans="1:26" ht="12.75" customHeight="1">
      <c r="A275" s="5"/>
      <c r="B275" s="5"/>
      <c r="C275" s="5"/>
      <c r="D275" s="5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5"/>
      <c r="V275" s="32"/>
      <c r="W275" s="32"/>
      <c r="X275" s="32"/>
      <c r="Y275" s="32"/>
      <c r="Z275" s="32"/>
    </row>
    <row r="276" spans="1:26" ht="12.75" customHeight="1">
      <c r="A276" s="5"/>
      <c r="B276" s="5"/>
      <c r="C276" s="5"/>
      <c r="D276" s="5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5"/>
      <c r="V276" s="32"/>
      <c r="W276" s="32"/>
      <c r="X276" s="32"/>
      <c r="Y276" s="32"/>
      <c r="Z276" s="32"/>
    </row>
    <row r="277" spans="1:26" ht="12.75" customHeight="1">
      <c r="A277" s="5"/>
      <c r="B277" s="5"/>
      <c r="C277" s="5"/>
      <c r="D277" s="5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5"/>
      <c r="V277" s="32"/>
      <c r="W277" s="32"/>
      <c r="X277" s="32"/>
      <c r="Y277" s="32"/>
      <c r="Z277" s="32"/>
    </row>
    <row r="278" spans="1:26" ht="12.75" customHeight="1">
      <c r="A278" s="5"/>
      <c r="B278" s="5"/>
      <c r="C278" s="5"/>
      <c r="D278" s="5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5"/>
      <c r="V278" s="32"/>
      <c r="W278" s="32"/>
      <c r="X278" s="32"/>
      <c r="Y278" s="32"/>
      <c r="Z278" s="32"/>
    </row>
    <row r="279" spans="1:26" ht="12.75" customHeight="1">
      <c r="A279" s="5"/>
      <c r="B279" s="5"/>
      <c r="C279" s="5"/>
      <c r="D279" s="5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5"/>
      <c r="V279" s="32"/>
      <c r="W279" s="32"/>
      <c r="X279" s="32"/>
      <c r="Y279" s="32"/>
      <c r="Z279" s="32"/>
    </row>
    <row r="280" spans="1:26" ht="12.75" customHeight="1">
      <c r="A280" s="5"/>
      <c r="B280" s="5"/>
      <c r="C280" s="5"/>
      <c r="D280" s="5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5"/>
      <c r="V280" s="32"/>
      <c r="W280" s="32"/>
      <c r="X280" s="32"/>
      <c r="Y280" s="32"/>
      <c r="Z280" s="32"/>
    </row>
    <row r="281" spans="1:26" ht="12.75" customHeight="1">
      <c r="A281" s="5"/>
      <c r="B281" s="5"/>
      <c r="C281" s="5"/>
      <c r="D281" s="5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5"/>
      <c r="V281" s="32"/>
      <c r="W281" s="32"/>
      <c r="X281" s="32"/>
      <c r="Y281" s="32"/>
      <c r="Z281" s="32"/>
    </row>
    <row r="282" spans="1:26" ht="12.75" customHeight="1">
      <c r="A282" s="5"/>
      <c r="B282" s="5"/>
      <c r="C282" s="5"/>
      <c r="D282" s="5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5"/>
      <c r="V282" s="32"/>
      <c r="W282" s="32"/>
      <c r="X282" s="32"/>
      <c r="Y282" s="32"/>
      <c r="Z282" s="32"/>
    </row>
    <row r="283" spans="1:26" ht="12.75" customHeight="1">
      <c r="A283" s="5"/>
      <c r="B283" s="5"/>
      <c r="C283" s="5"/>
      <c r="D283" s="5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5"/>
      <c r="V283" s="32"/>
      <c r="W283" s="32"/>
      <c r="X283" s="32"/>
      <c r="Y283" s="32"/>
      <c r="Z283" s="32"/>
    </row>
    <row r="284" spans="1:26" ht="12.75" customHeight="1">
      <c r="A284" s="5"/>
      <c r="B284" s="5"/>
      <c r="C284" s="5"/>
      <c r="D284" s="5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5"/>
      <c r="V284" s="32"/>
      <c r="W284" s="32"/>
      <c r="X284" s="32"/>
      <c r="Y284" s="32"/>
      <c r="Z284" s="32"/>
    </row>
    <row r="285" spans="1:26" ht="12.75" customHeight="1">
      <c r="A285" s="5"/>
      <c r="B285" s="5"/>
      <c r="C285" s="5"/>
      <c r="D285" s="5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5"/>
      <c r="V285" s="32"/>
      <c r="W285" s="32"/>
      <c r="X285" s="32"/>
      <c r="Y285" s="32"/>
      <c r="Z285" s="32"/>
    </row>
    <row r="286" spans="1:26" ht="12.75" customHeight="1">
      <c r="A286" s="5"/>
      <c r="B286" s="5"/>
      <c r="C286" s="5"/>
      <c r="D286" s="5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5"/>
      <c r="V286" s="32"/>
      <c r="W286" s="32"/>
      <c r="X286" s="32"/>
      <c r="Y286" s="32"/>
      <c r="Z286" s="32"/>
    </row>
    <row r="287" spans="1:26" ht="12.75" customHeight="1">
      <c r="A287" s="5"/>
      <c r="B287" s="5"/>
      <c r="C287" s="5"/>
      <c r="D287" s="5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5"/>
      <c r="V287" s="32"/>
      <c r="W287" s="32"/>
      <c r="X287" s="32"/>
      <c r="Y287" s="32"/>
      <c r="Z287" s="32"/>
    </row>
    <row r="288" spans="1:26" ht="12.75" customHeight="1">
      <c r="A288" s="32"/>
      <c r="B288" s="32"/>
      <c r="C288" s="5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5"/>
      <c r="V288" s="32"/>
      <c r="W288" s="32"/>
      <c r="X288" s="32"/>
      <c r="Y288" s="32"/>
      <c r="Z288" s="32"/>
    </row>
    <row r="289" spans="1:26" ht="12.75" customHeight="1">
      <c r="A289" s="32"/>
      <c r="B289" s="32"/>
      <c r="C289" s="5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5"/>
      <c r="V289" s="32"/>
      <c r="W289" s="32"/>
      <c r="X289" s="32"/>
      <c r="Y289" s="32"/>
      <c r="Z289" s="32"/>
    </row>
    <row r="290" spans="1:26" ht="12.75" customHeight="1">
      <c r="A290" s="32"/>
      <c r="B290" s="32"/>
      <c r="C290" s="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5"/>
      <c r="V290" s="32"/>
      <c r="W290" s="32"/>
      <c r="X290" s="32"/>
      <c r="Y290" s="32"/>
      <c r="Z290" s="32"/>
    </row>
    <row r="291" spans="1:26" ht="12.75" customHeight="1">
      <c r="A291" s="32"/>
      <c r="B291" s="32"/>
      <c r="C291" s="5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5"/>
      <c r="V291" s="32"/>
      <c r="W291" s="32"/>
      <c r="X291" s="32"/>
      <c r="Y291" s="32"/>
      <c r="Z291" s="32"/>
    </row>
    <row r="292" spans="1:26" ht="12.75" customHeight="1">
      <c r="A292" s="32"/>
      <c r="B292" s="32"/>
      <c r="C292" s="5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5"/>
      <c r="V292" s="32"/>
      <c r="W292" s="32"/>
      <c r="X292" s="32"/>
      <c r="Y292" s="32"/>
      <c r="Z292" s="32"/>
    </row>
    <row r="293" spans="1:26" ht="12.75" customHeight="1">
      <c r="A293" s="32"/>
      <c r="B293" s="32"/>
      <c r="C293" s="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5"/>
      <c r="V293" s="32"/>
      <c r="W293" s="32"/>
      <c r="X293" s="32"/>
      <c r="Y293" s="32"/>
      <c r="Z293" s="32"/>
    </row>
    <row r="294" spans="1:26" ht="12.75" customHeight="1">
      <c r="A294" s="32"/>
      <c r="B294" s="32"/>
      <c r="C294" s="5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5"/>
      <c r="V294" s="32"/>
      <c r="W294" s="32"/>
      <c r="X294" s="32"/>
      <c r="Y294" s="32"/>
      <c r="Z294" s="32"/>
    </row>
    <row r="295" spans="1:26" ht="12.75" customHeight="1">
      <c r="A295" s="32"/>
      <c r="B295" s="32"/>
      <c r="C295" s="5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5"/>
      <c r="V295" s="32"/>
      <c r="W295" s="32"/>
      <c r="X295" s="32"/>
      <c r="Y295" s="32"/>
      <c r="Z295" s="32"/>
    </row>
    <row r="296" spans="1:26" ht="12.75" customHeight="1">
      <c r="A296" s="32"/>
      <c r="B296" s="32"/>
      <c r="C296" s="5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5"/>
      <c r="V296" s="32"/>
      <c r="W296" s="32"/>
      <c r="X296" s="32"/>
      <c r="Y296" s="32"/>
      <c r="Z296" s="32"/>
    </row>
    <row r="297" spans="1:26" ht="12.75" customHeight="1">
      <c r="A297" s="32"/>
      <c r="B297" s="32"/>
      <c r="C297" s="5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5"/>
      <c r="V297" s="32"/>
      <c r="W297" s="32"/>
      <c r="X297" s="32"/>
      <c r="Y297" s="32"/>
      <c r="Z297" s="32"/>
    </row>
    <row r="298" spans="1:26" ht="12.75" customHeight="1">
      <c r="A298" s="32"/>
      <c r="B298" s="32"/>
      <c r="C298" s="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5"/>
      <c r="V298" s="32"/>
      <c r="W298" s="32"/>
      <c r="X298" s="32"/>
      <c r="Y298" s="32"/>
      <c r="Z298" s="32"/>
    </row>
    <row r="299" spans="1:26" ht="12.75" customHeight="1">
      <c r="A299" s="32"/>
      <c r="B299" s="32"/>
      <c r="C299" s="5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5"/>
      <c r="V299" s="32"/>
      <c r="W299" s="32"/>
      <c r="X299" s="32"/>
      <c r="Y299" s="32"/>
      <c r="Z299" s="32"/>
    </row>
    <row r="300" spans="1:26" ht="12.75" customHeight="1">
      <c r="A300" s="32"/>
      <c r="B300" s="32"/>
      <c r="C300" s="5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5"/>
      <c r="V300" s="32"/>
      <c r="W300" s="32"/>
      <c r="X300" s="32"/>
      <c r="Y300" s="32"/>
      <c r="Z300" s="32"/>
    </row>
    <row r="301" spans="1:26" ht="12.75" customHeight="1">
      <c r="A301" s="32"/>
      <c r="B301" s="32"/>
      <c r="C301" s="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5"/>
      <c r="V301" s="32"/>
      <c r="W301" s="32"/>
      <c r="X301" s="32"/>
      <c r="Y301" s="32"/>
      <c r="Z301" s="32"/>
    </row>
    <row r="302" spans="1:26" ht="12.75" customHeight="1">
      <c r="A302" s="32"/>
      <c r="B302" s="32"/>
      <c r="C302" s="5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5"/>
      <c r="V302" s="32"/>
      <c r="W302" s="32"/>
      <c r="X302" s="32"/>
      <c r="Y302" s="32"/>
      <c r="Z302" s="32"/>
    </row>
    <row r="303" spans="1:26" ht="12.75" customHeight="1">
      <c r="A303" s="32"/>
      <c r="B303" s="32"/>
      <c r="C303" s="5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5"/>
      <c r="V303" s="32"/>
      <c r="W303" s="32"/>
      <c r="X303" s="32"/>
      <c r="Y303" s="32"/>
      <c r="Z303" s="32"/>
    </row>
    <row r="304" spans="1:26" ht="12.75" customHeight="1">
      <c r="A304" s="32"/>
      <c r="B304" s="32"/>
      <c r="C304" s="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5"/>
      <c r="V304" s="32"/>
      <c r="W304" s="32"/>
      <c r="X304" s="32"/>
      <c r="Y304" s="32"/>
      <c r="Z304" s="32"/>
    </row>
    <row r="305" spans="1:26" ht="12.75" customHeight="1">
      <c r="A305" s="32"/>
      <c r="B305" s="32"/>
      <c r="C305" s="5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5"/>
      <c r="V305" s="32"/>
      <c r="W305" s="32"/>
      <c r="X305" s="32"/>
      <c r="Y305" s="32"/>
      <c r="Z305" s="32"/>
    </row>
    <row r="306" spans="1:26" ht="12.75" customHeight="1">
      <c r="A306" s="32"/>
      <c r="B306" s="32"/>
      <c r="C306" s="5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5"/>
      <c r="V306" s="32"/>
      <c r="W306" s="32"/>
      <c r="X306" s="32"/>
      <c r="Y306" s="32"/>
      <c r="Z306" s="32"/>
    </row>
    <row r="307" spans="1:26" ht="12.75" customHeight="1">
      <c r="A307" s="32"/>
      <c r="B307" s="32"/>
      <c r="C307" s="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5"/>
      <c r="V307" s="32"/>
      <c r="W307" s="32"/>
      <c r="X307" s="32"/>
      <c r="Y307" s="32"/>
      <c r="Z307" s="32"/>
    </row>
    <row r="308" spans="1:26" ht="12.75" customHeight="1">
      <c r="A308" s="32"/>
      <c r="B308" s="32"/>
      <c r="C308" s="5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5"/>
      <c r="V308" s="32"/>
      <c r="W308" s="32"/>
      <c r="X308" s="32"/>
      <c r="Y308" s="32"/>
      <c r="Z308" s="32"/>
    </row>
    <row r="309" spans="1:26" ht="12.75" customHeight="1">
      <c r="A309" s="32"/>
      <c r="B309" s="32"/>
      <c r="C309" s="5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5"/>
      <c r="V309" s="32"/>
      <c r="W309" s="32"/>
      <c r="X309" s="32"/>
      <c r="Y309" s="32"/>
      <c r="Z309" s="32"/>
    </row>
    <row r="310" spans="1:26" ht="12.75" customHeight="1">
      <c r="A310" s="32"/>
      <c r="B310" s="32"/>
      <c r="C310" s="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5"/>
      <c r="V310" s="32"/>
      <c r="W310" s="32"/>
      <c r="X310" s="32"/>
      <c r="Y310" s="32"/>
      <c r="Z310" s="32"/>
    </row>
    <row r="311" spans="1:26" ht="12.75" customHeight="1">
      <c r="A311" s="32"/>
      <c r="B311" s="32"/>
      <c r="C311" s="5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5"/>
      <c r="V311" s="32"/>
      <c r="W311" s="32"/>
      <c r="X311" s="32"/>
      <c r="Y311" s="32"/>
      <c r="Z311" s="32"/>
    </row>
    <row r="312" spans="1:26" ht="12.75" customHeight="1">
      <c r="A312" s="32"/>
      <c r="B312" s="32"/>
      <c r="C312" s="5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5"/>
      <c r="V312" s="32"/>
      <c r="W312" s="32"/>
      <c r="X312" s="32"/>
      <c r="Y312" s="32"/>
      <c r="Z312" s="32"/>
    </row>
    <row r="313" spans="1:26" ht="12.75" customHeight="1">
      <c r="A313" s="32"/>
      <c r="B313" s="32"/>
      <c r="C313" s="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5"/>
      <c r="V313" s="32"/>
      <c r="W313" s="32"/>
      <c r="X313" s="32"/>
      <c r="Y313" s="32"/>
      <c r="Z313" s="32"/>
    </row>
    <row r="314" spans="1:26" ht="12.75" customHeight="1">
      <c r="A314" s="32"/>
      <c r="B314" s="32"/>
      <c r="C314" s="5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5"/>
      <c r="V314" s="32"/>
      <c r="W314" s="32"/>
      <c r="X314" s="32"/>
      <c r="Y314" s="32"/>
      <c r="Z314" s="32"/>
    </row>
    <row r="315" spans="1:26" ht="12.75" customHeight="1">
      <c r="A315" s="32"/>
      <c r="B315" s="32"/>
      <c r="C315" s="5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5"/>
      <c r="V315" s="32"/>
      <c r="W315" s="32"/>
      <c r="X315" s="32"/>
      <c r="Y315" s="32"/>
      <c r="Z315" s="32"/>
    </row>
    <row r="316" spans="1:26" ht="12.75" customHeight="1">
      <c r="A316" s="32"/>
      <c r="B316" s="32"/>
      <c r="C316" s="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5"/>
      <c r="V316" s="32"/>
      <c r="W316" s="32"/>
      <c r="X316" s="32"/>
      <c r="Y316" s="32"/>
      <c r="Z316" s="32"/>
    </row>
    <row r="317" spans="1:26" ht="12.75" customHeight="1">
      <c r="A317" s="32"/>
      <c r="B317" s="32"/>
      <c r="C317" s="5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5"/>
      <c r="V317" s="32"/>
      <c r="W317" s="32"/>
      <c r="X317" s="32"/>
      <c r="Y317" s="32"/>
      <c r="Z317" s="32"/>
    </row>
    <row r="318" spans="1:26" ht="12.75" customHeight="1">
      <c r="A318" s="32"/>
      <c r="B318" s="32"/>
      <c r="C318" s="5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5"/>
      <c r="V318" s="32"/>
      <c r="W318" s="32"/>
      <c r="X318" s="32"/>
      <c r="Y318" s="32"/>
      <c r="Z318" s="32"/>
    </row>
    <row r="319" spans="1:26" ht="12.75" customHeight="1">
      <c r="A319" s="32"/>
      <c r="B319" s="32"/>
      <c r="C319" s="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5"/>
      <c r="V319" s="32"/>
      <c r="W319" s="32"/>
      <c r="X319" s="32"/>
      <c r="Y319" s="32"/>
      <c r="Z319" s="32"/>
    </row>
    <row r="320" spans="1:26" ht="12.75" customHeight="1">
      <c r="A320" s="32"/>
      <c r="B320" s="32"/>
      <c r="C320" s="5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5"/>
      <c r="V320" s="32"/>
      <c r="W320" s="32"/>
      <c r="X320" s="32"/>
      <c r="Y320" s="32"/>
      <c r="Z320" s="32"/>
    </row>
    <row r="321" spans="1:26" ht="12.75" customHeight="1">
      <c r="A321" s="32"/>
      <c r="B321" s="32"/>
      <c r="C321" s="5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5"/>
      <c r="V321" s="32"/>
      <c r="W321" s="32"/>
      <c r="X321" s="32"/>
      <c r="Y321" s="32"/>
      <c r="Z321" s="32"/>
    </row>
    <row r="322" spans="1:26" ht="12.75" customHeight="1">
      <c r="A322" s="32"/>
      <c r="B322" s="32"/>
      <c r="C322" s="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5"/>
      <c r="V322" s="32"/>
      <c r="W322" s="32"/>
      <c r="X322" s="32"/>
      <c r="Y322" s="32"/>
      <c r="Z322" s="32"/>
    </row>
    <row r="323" spans="1:26" ht="12.75" customHeight="1">
      <c r="A323" s="32"/>
      <c r="B323" s="32"/>
      <c r="C323" s="5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5"/>
      <c r="V323" s="32"/>
      <c r="W323" s="32"/>
      <c r="X323" s="32"/>
      <c r="Y323" s="32"/>
      <c r="Z323" s="32"/>
    </row>
    <row r="324" spans="1:26" ht="12.75" customHeight="1">
      <c r="A324" s="32"/>
      <c r="B324" s="32"/>
      <c r="C324" s="5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5"/>
      <c r="V324" s="32"/>
      <c r="W324" s="32"/>
      <c r="X324" s="32"/>
      <c r="Y324" s="32"/>
      <c r="Z324" s="32"/>
    </row>
    <row r="325" spans="1:26" ht="12.75" customHeight="1">
      <c r="A325" s="32"/>
      <c r="B325" s="32"/>
      <c r="C325" s="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5"/>
      <c r="V325" s="32"/>
      <c r="W325" s="32"/>
      <c r="X325" s="32"/>
      <c r="Y325" s="32"/>
      <c r="Z325" s="32"/>
    </row>
    <row r="326" spans="1:26" ht="12.75" customHeight="1">
      <c r="A326" s="32"/>
      <c r="B326" s="32"/>
      <c r="C326" s="5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5"/>
      <c r="V326" s="32"/>
      <c r="W326" s="32"/>
      <c r="X326" s="32"/>
      <c r="Y326" s="32"/>
      <c r="Z326" s="32"/>
    </row>
    <row r="327" spans="1:26" ht="12.75" customHeight="1">
      <c r="A327" s="32"/>
      <c r="B327" s="32"/>
      <c r="C327" s="5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5"/>
      <c r="V327" s="32"/>
      <c r="W327" s="32"/>
      <c r="X327" s="32"/>
      <c r="Y327" s="32"/>
      <c r="Z327" s="32"/>
    </row>
    <row r="328" spans="1:26" ht="12.75" customHeight="1">
      <c r="A328" s="32"/>
      <c r="B328" s="32"/>
      <c r="C328" s="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5"/>
      <c r="V328" s="32"/>
      <c r="W328" s="32"/>
      <c r="X328" s="32"/>
      <c r="Y328" s="32"/>
      <c r="Z328" s="32"/>
    </row>
    <row r="329" spans="1:26" ht="12.75" customHeight="1">
      <c r="A329" s="32"/>
      <c r="B329" s="32"/>
      <c r="C329" s="5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5"/>
      <c r="V329" s="32"/>
      <c r="W329" s="32"/>
      <c r="X329" s="32"/>
      <c r="Y329" s="32"/>
      <c r="Z329" s="32"/>
    </row>
    <row r="330" spans="1:26" ht="12.75" customHeight="1">
      <c r="A330" s="32"/>
      <c r="B330" s="32"/>
      <c r="C330" s="5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5"/>
      <c r="V330" s="32"/>
      <c r="W330" s="32"/>
      <c r="X330" s="32"/>
      <c r="Y330" s="32"/>
      <c r="Z330" s="32"/>
    </row>
    <row r="331" spans="1:26" ht="12.75" customHeight="1">
      <c r="A331" s="32"/>
      <c r="B331" s="32"/>
      <c r="C331" s="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5"/>
      <c r="V331" s="32"/>
      <c r="W331" s="32"/>
      <c r="X331" s="32"/>
      <c r="Y331" s="32"/>
      <c r="Z331" s="32"/>
    </row>
    <row r="332" spans="1:26" ht="12.75" customHeight="1">
      <c r="A332" s="32"/>
      <c r="B332" s="32"/>
      <c r="C332" s="5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5"/>
      <c r="V332" s="32"/>
      <c r="W332" s="32"/>
      <c r="X332" s="32"/>
      <c r="Y332" s="32"/>
      <c r="Z332" s="32"/>
    </row>
    <row r="333" spans="1:26" ht="12.75" customHeight="1">
      <c r="A333" s="32"/>
      <c r="B333" s="32"/>
      <c r="C333" s="5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5"/>
      <c r="V333" s="32"/>
      <c r="W333" s="32"/>
      <c r="X333" s="32"/>
      <c r="Y333" s="32"/>
      <c r="Z333" s="32"/>
    </row>
    <row r="334" spans="1:26" ht="12.75" customHeight="1">
      <c r="A334" s="32"/>
      <c r="B334" s="32"/>
      <c r="C334" s="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5"/>
      <c r="V334" s="32"/>
      <c r="W334" s="32"/>
      <c r="X334" s="32"/>
      <c r="Y334" s="32"/>
      <c r="Z334" s="32"/>
    </row>
    <row r="335" spans="1:26" ht="12.75" customHeight="1">
      <c r="A335" s="32"/>
      <c r="B335" s="32"/>
      <c r="C335" s="5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5"/>
      <c r="V335" s="32"/>
      <c r="W335" s="32"/>
      <c r="X335" s="32"/>
      <c r="Y335" s="32"/>
      <c r="Z335" s="32"/>
    </row>
    <row r="336" spans="1:26" ht="12.75" customHeight="1">
      <c r="A336" s="32"/>
      <c r="B336" s="32"/>
      <c r="C336" s="5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5"/>
      <c r="V336" s="32"/>
      <c r="W336" s="32"/>
      <c r="X336" s="32"/>
      <c r="Y336" s="32"/>
      <c r="Z336" s="32"/>
    </row>
    <row r="337" spans="1:26" ht="12.75" customHeight="1">
      <c r="A337" s="32"/>
      <c r="B337" s="32"/>
      <c r="C337" s="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5"/>
      <c r="V337" s="32"/>
      <c r="W337" s="32"/>
      <c r="X337" s="32"/>
      <c r="Y337" s="32"/>
      <c r="Z337" s="32"/>
    </row>
    <row r="338" spans="1:26" ht="12.75" customHeight="1">
      <c r="A338" s="32"/>
      <c r="B338" s="32"/>
      <c r="C338" s="5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5"/>
      <c r="V338" s="32"/>
      <c r="W338" s="32"/>
      <c r="X338" s="32"/>
      <c r="Y338" s="32"/>
      <c r="Z338" s="32"/>
    </row>
    <row r="339" spans="1:26" ht="12.75" customHeight="1">
      <c r="A339" s="32"/>
      <c r="B339" s="32"/>
      <c r="C339" s="5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5"/>
      <c r="V339" s="32"/>
      <c r="W339" s="32"/>
      <c r="X339" s="32"/>
      <c r="Y339" s="32"/>
      <c r="Z339" s="32"/>
    </row>
    <row r="340" spans="1:26" ht="12.75" customHeight="1">
      <c r="A340" s="32"/>
      <c r="B340" s="32"/>
      <c r="C340" s="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5"/>
      <c r="V340" s="32"/>
      <c r="W340" s="32"/>
      <c r="X340" s="32"/>
      <c r="Y340" s="32"/>
      <c r="Z340" s="32"/>
    </row>
    <row r="341" spans="1:26" ht="12.75" customHeight="1">
      <c r="A341" s="32"/>
      <c r="B341" s="32"/>
      <c r="C341" s="5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5"/>
      <c r="V341" s="32"/>
      <c r="W341" s="32"/>
      <c r="X341" s="32"/>
      <c r="Y341" s="32"/>
      <c r="Z341" s="32"/>
    </row>
    <row r="342" spans="1:26" ht="12.75" customHeight="1">
      <c r="A342" s="32"/>
      <c r="B342" s="32"/>
      <c r="C342" s="5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5"/>
      <c r="V342" s="32"/>
      <c r="W342" s="32"/>
      <c r="X342" s="32"/>
      <c r="Y342" s="32"/>
      <c r="Z342" s="32"/>
    </row>
    <row r="343" spans="1:26" ht="12.75" customHeight="1">
      <c r="A343" s="32"/>
      <c r="B343" s="32"/>
      <c r="C343" s="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5"/>
      <c r="V343" s="32"/>
      <c r="W343" s="32"/>
      <c r="X343" s="32"/>
      <c r="Y343" s="32"/>
      <c r="Z343" s="32"/>
    </row>
    <row r="344" spans="1:26" ht="12.75" customHeight="1">
      <c r="A344" s="32"/>
      <c r="B344" s="32"/>
      <c r="C344" s="5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5"/>
      <c r="V344" s="32"/>
      <c r="W344" s="32"/>
      <c r="X344" s="32"/>
      <c r="Y344" s="32"/>
      <c r="Z344" s="32"/>
    </row>
    <row r="345" spans="1:26" ht="12.75" customHeight="1">
      <c r="A345" s="32"/>
      <c r="B345" s="32"/>
      <c r="C345" s="5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5"/>
      <c r="V345" s="32"/>
      <c r="W345" s="32"/>
      <c r="X345" s="32"/>
      <c r="Y345" s="32"/>
      <c r="Z345" s="32"/>
    </row>
    <row r="346" spans="1:26" ht="12.75" customHeight="1">
      <c r="A346" s="32"/>
      <c r="B346" s="32"/>
      <c r="C346" s="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5"/>
      <c r="V346" s="32"/>
      <c r="W346" s="32"/>
      <c r="X346" s="32"/>
      <c r="Y346" s="32"/>
      <c r="Z346" s="32"/>
    </row>
    <row r="347" spans="1:26" ht="12.75" customHeight="1">
      <c r="A347" s="32"/>
      <c r="B347" s="32"/>
      <c r="C347" s="5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5"/>
      <c r="V347" s="32"/>
      <c r="W347" s="32"/>
      <c r="X347" s="32"/>
      <c r="Y347" s="32"/>
      <c r="Z347" s="32"/>
    </row>
    <row r="348" spans="1:26" ht="12.75" customHeight="1">
      <c r="A348" s="32"/>
      <c r="B348" s="32"/>
      <c r="C348" s="5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5"/>
      <c r="V348" s="32"/>
      <c r="W348" s="32"/>
      <c r="X348" s="32"/>
      <c r="Y348" s="32"/>
      <c r="Z348" s="32"/>
    </row>
    <row r="349" spans="1:26" ht="12.75" customHeight="1">
      <c r="A349" s="32"/>
      <c r="B349" s="32"/>
      <c r="C349" s="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5"/>
      <c r="V349" s="32"/>
      <c r="W349" s="32"/>
      <c r="X349" s="32"/>
      <c r="Y349" s="32"/>
      <c r="Z349" s="32"/>
    </row>
    <row r="350" spans="1:26" ht="12.75" customHeight="1">
      <c r="A350" s="32"/>
      <c r="B350" s="32"/>
      <c r="C350" s="5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5"/>
      <c r="V350" s="32"/>
      <c r="W350" s="32"/>
      <c r="X350" s="32"/>
      <c r="Y350" s="32"/>
      <c r="Z350" s="32"/>
    </row>
    <row r="351" spans="1:26" ht="12.75" customHeight="1">
      <c r="A351" s="32"/>
      <c r="B351" s="32"/>
      <c r="C351" s="5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5"/>
      <c r="V351" s="32"/>
      <c r="W351" s="32"/>
      <c r="X351" s="32"/>
      <c r="Y351" s="32"/>
      <c r="Z351" s="32"/>
    </row>
    <row r="352" spans="1:26" ht="12.75" customHeight="1">
      <c r="A352" s="32"/>
      <c r="B352" s="32"/>
      <c r="C352" s="5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5"/>
      <c r="V352" s="32"/>
      <c r="W352" s="32"/>
      <c r="X352" s="32"/>
      <c r="Y352" s="32"/>
      <c r="Z352" s="32"/>
    </row>
    <row r="353" spans="1:26" ht="12.75" customHeight="1">
      <c r="A353" s="32"/>
      <c r="B353" s="32"/>
      <c r="C353" s="5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5"/>
      <c r="V353" s="32"/>
      <c r="W353" s="32"/>
      <c r="X353" s="32"/>
      <c r="Y353" s="32"/>
      <c r="Z353" s="32"/>
    </row>
    <row r="354" spans="1:26" ht="12.75" customHeight="1">
      <c r="A354" s="32"/>
      <c r="B354" s="32"/>
      <c r="C354" s="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5"/>
      <c r="V354" s="32"/>
      <c r="W354" s="32"/>
      <c r="X354" s="32"/>
      <c r="Y354" s="32"/>
      <c r="Z354" s="32"/>
    </row>
    <row r="355" spans="1:26" ht="12.75" customHeight="1">
      <c r="A355" s="32"/>
      <c r="B355" s="32"/>
      <c r="C355" s="5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5"/>
      <c r="V355" s="32"/>
      <c r="W355" s="32"/>
      <c r="X355" s="32"/>
      <c r="Y355" s="32"/>
      <c r="Z355" s="32"/>
    </row>
    <row r="356" spans="1:26" ht="12.75" customHeight="1">
      <c r="A356" s="32"/>
      <c r="B356" s="32"/>
      <c r="C356" s="5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5"/>
      <c r="V356" s="32"/>
      <c r="W356" s="32"/>
      <c r="X356" s="32"/>
      <c r="Y356" s="32"/>
      <c r="Z356" s="32"/>
    </row>
    <row r="357" spans="1:26" ht="12.75" customHeight="1">
      <c r="A357" s="32"/>
      <c r="B357" s="32"/>
      <c r="C357" s="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5"/>
      <c r="V357" s="32"/>
      <c r="W357" s="32"/>
      <c r="X357" s="32"/>
      <c r="Y357" s="32"/>
      <c r="Z357" s="32"/>
    </row>
    <row r="358" spans="1:26" ht="12.75" customHeight="1">
      <c r="A358" s="32"/>
      <c r="B358" s="32"/>
      <c r="C358" s="5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5"/>
      <c r="V358" s="32"/>
      <c r="W358" s="32"/>
      <c r="X358" s="32"/>
      <c r="Y358" s="32"/>
      <c r="Z358" s="32"/>
    </row>
    <row r="359" spans="1:26" ht="12.75" customHeight="1">
      <c r="A359" s="32"/>
      <c r="B359" s="32"/>
      <c r="C359" s="5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5"/>
      <c r="V359" s="32"/>
      <c r="W359" s="32"/>
      <c r="X359" s="32"/>
      <c r="Y359" s="32"/>
      <c r="Z359" s="32"/>
    </row>
    <row r="360" spans="1:26" ht="12.75" customHeight="1">
      <c r="A360" s="32"/>
      <c r="B360" s="32"/>
      <c r="C360" s="5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5"/>
      <c r="V360" s="32"/>
      <c r="W360" s="32"/>
      <c r="X360" s="32"/>
      <c r="Y360" s="32"/>
      <c r="Z360" s="32"/>
    </row>
    <row r="361" spans="1:26" ht="12.75" customHeight="1">
      <c r="A361" s="32"/>
      <c r="B361" s="32"/>
      <c r="C361" s="5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5"/>
      <c r="V361" s="32"/>
      <c r="W361" s="32"/>
      <c r="X361" s="32"/>
      <c r="Y361" s="32"/>
      <c r="Z361" s="32"/>
    </row>
    <row r="362" spans="1:26" ht="12.75" customHeight="1">
      <c r="A362" s="32"/>
      <c r="B362" s="32"/>
      <c r="C362" s="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5"/>
      <c r="V362" s="32"/>
      <c r="W362" s="32"/>
      <c r="X362" s="32"/>
      <c r="Y362" s="32"/>
      <c r="Z362" s="32"/>
    </row>
    <row r="363" spans="1:26" ht="12.75" customHeight="1">
      <c r="A363" s="32"/>
      <c r="B363" s="32"/>
      <c r="C363" s="5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5"/>
      <c r="V363" s="32"/>
      <c r="W363" s="32"/>
      <c r="X363" s="32"/>
      <c r="Y363" s="32"/>
      <c r="Z363" s="32"/>
    </row>
    <row r="364" spans="1:26" ht="12.75" customHeight="1">
      <c r="A364" s="32"/>
      <c r="B364" s="32"/>
      <c r="C364" s="5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5"/>
      <c r="V364" s="32"/>
      <c r="W364" s="32"/>
      <c r="X364" s="32"/>
      <c r="Y364" s="32"/>
      <c r="Z364" s="32"/>
    </row>
    <row r="365" spans="1:26" ht="12.75" customHeight="1">
      <c r="A365" s="32"/>
      <c r="B365" s="32"/>
      <c r="C365" s="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5"/>
      <c r="V365" s="32"/>
      <c r="W365" s="32"/>
      <c r="X365" s="32"/>
      <c r="Y365" s="32"/>
      <c r="Z365" s="32"/>
    </row>
    <row r="366" spans="1:26" ht="12.75" customHeight="1">
      <c r="A366" s="32"/>
      <c r="B366" s="32"/>
      <c r="C366" s="5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5"/>
      <c r="V366" s="32"/>
      <c r="W366" s="32"/>
      <c r="X366" s="32"/>
      <c r="Y366" s="32"/>
      <c r="Z366" s="32"/>
    </row>
    <row r="367" spans="1:26" ht="12.75" customHeight="1">
      <c r="A367" s="32"/>
      <c r="B367" s="32"/>
      <c r="C367" s="5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5"/>
      <c r="V367" s="32"/>
      <c r="W367" s="32"/>
      <c r="X367" s="32"/>
      <c r="Y367" s="32"/>
      <c r="Z367" s="32"/>
    </row>
    <row r="368" spans="1:26" ht="12.75" customHeight="1">
      <c r="A368" s="32"/>
      <c r="B368" s="32"/>
      <c r="C368" s="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5"/>
      <c r="V368" s="32"/>
      <c r="W368" s="32"/>
      <c r="X368" s="32"/>
      <c r="Y368" s="32"/>
      <c r="Z368" s="32"/>
    </row>
    <row r="369" spans="1:26" ht="12.75" customHeight="1">
      <c r="A369" s="32"/>
      <c r="B369" s="32"/>
      <c r="C369" s="5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5"/>
      <c r="V369" s="32"/>
      <c r="W369" s="32"/>
      <c r="X369" s="32"/>
      <c r="Y369" s="32"/>
      <c r="Z369" s="32"/>
    </row>
    <row r="370" spans="1:26" ht="12.75" customHeight="1">
      <c r="A370" s="32"/>
      <c r="B370" s="32"/>
      <c r="C370" s="5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5"/>
      <c r="V370" s="32"/>
      <c r="W370" s="32"/>
      <c r="X370" s="32"/>
      <c r="Y370" s="32"/>
      <c r="Z370" s="32"/>
    </row>
    <row r="371" spans="1:26" ht="12.75" customHeight="1">
      <c r="A371" s="32"/>
      <c r="B371" s="32"/>
      <c r="C371" s="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5"/>
      <c r="V371" s="32"/>
      <c r="W371" s="32"/>
      <c r="X371" s="32"/>
      <c r="Y371" s="32"/>
      <c r="Z371" s="32"/>
    </row>
    <row r="372" spans="1:26" ht="12.75" customHeight="1">
      <c r="A372" s="32"/>
      <c r="B372" s="32"/>
      <c r="C372" s="5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5"/>
      <c r="V372" s="32"/>
      <c r="W372" s="32"/>
      <c r="X372" s="32"/>
      <c r="Y372" s="32"/>
      <c r="Z372" s="32"/>
    </row>
    <row r="373" spans="1:26" ht="12.75" customHeight="1">
      <c r="A373" s="32"/>
      <c r="B373" s="32"/>
      <c r="C373" s="5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5"/>
      <c r="V373" s="32"/>
      <c r="W373" s="32"/>
      <c r="X373" s="32"/>
      <c r="Y373" s="32"/>
      <c r="Z373" s="32"/>
    </row>
    <row r="374" spans="1:26" ht="12.75" customHeight="1">
      <c r="A374" s="32"/>
      <c r="B374" s="32"/>
      <c r="C374" s="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5"/>
      <c r="V374" s="32"/>
      <c r="W374" s="32"/>
      <c r="X374" s="32"/>
      <c r="Y374" s="32"/>
      <c r="Z374" s="32"/>
    </row>
    <row r="375" spans="1:26" ht="12.75" customHeight="1">
      <c r="A375" s="32"/>
      <c r="B375" s="32"/>
      <c r="C375" s="5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5"/>
      <c r="V375" s="32"/>
      <c r="W375" s="32"/>
      <c r="X375" s="32"/>
      <c r="Y375" s="32"/>
      <c r="Z375" s="32"/>
    </row>
    <row r="376" spans="1:26" ht="12.75" customHeight="1">
      <c r="A376" s="32"/>
      <c r="B376" s="32"/>
      <c r="C376" s="5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5"/>
      <c r="V376" s="32"/>
      <c r="W376" s="32"/>
      <c r="X376" s="32"/>
      <c r="Y376" s="32"/>
      <c r="Z376" s="32"/>
    </row>
    <row r="377" spans="1:26" ht="12.75" customHeight="1">
      <c r="A377" s="32"/>
      <c r="B377" s="32"/>
      <c r="C377" s="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5"/>
      <c r="V377" s="32"/>
      <c r="W377" s="32"/>
      <c r="X377" s="32"/>
      <c r="Y377" s="32"/>
      <c r="Z377" s="32"/>
    </row>
    <row r="378" spans="1:26" ht="12.75" customHeight="1">
      <c r="A378" s="32"/>
      <c r="B378" s="32"/>
      <c r="C378" s="5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5"/>
      <c r="V378" s="32"/>
      <c r="W378" s="32"/>
      <c r="X378" s="32"/>
      <c r="Y378" s="32"/>
      <c r="Z378" s="32"/>
    </row>
    <row r="379" spans="1:26" ht="12.75" customHeight="1">
      <c r="A379" s="32"/>
      <c r="B379" s="32"/>
      <c r="C379" s="5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5"/>
      <c r="V379" s="32"/>
      <c r="W379" s="32"/>
      <c r="X379" s="32"/>
      <c r="Y379" s="32"/>
      <c r="Z379" s="32"/>
    </row>
    <row r="380" spans="1:26" ht="12.75" customHeight="1">
      <c r="A380" s="32"/>
      <c r="B380" s="32"/>
      <c r="C380" s="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5"/>
      <c r="V380" s="32"/>
      <c r="W380" s="32"/>
      <c r="X380" s="32"/>
      <c r="Y380" s="32"/>
      <c r="Z380" s="32"/>
    </row>
    <row r="381" spans="1:26" ht="12.75" customHeight="1">
      <c r="A381" s="32"/>
      <c r="B381" s="32"/>
      <c r="C381" s="5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5"/>
      <c r="V381" s="32"/>
      <c r="W381" s="32"/>
      <c r="X381" s="32"/>
      <c r="Y381" s="32"/>
      <c r="Z381" s="32"/>
    </row>
    <row r="382" spans="1:26" ht="12.75" customHeight="1">
      <c r="A382" s="32"/>
      <c r="B382" s="32"/>
      <c r="C382" s="5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5"/>
      <c r="V382" s="32"/>
      <c r="W382" s="32"/>
      <c r="X382" s="32"/>
      <c r="Y382" s="32"/>
      <c r="Z382" s="32"/>
    </row>
    <row r="383" spans="1:26" ht="12.75" customHeight="1">
      <c r="A383" s="32"/>
      <c r="B383" s="32"/>
      <c r="C383" s="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5"/>
      <c r="V383" s="32"/>
      <c r="W383" s="32"/>
      <c r="X383" s="32"/>
      <c r="Y383" s="32"/>
      <c r="Z383" s="32"/>
    </row>
    <row r="384" spans="1:26" ht="12.75" customHeight="1">
      <c r="A384" s="32"/>
      <c r="B384" s="32"/>
      <c r="C384" s="5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5"/>
      <c r="V384" s="32"/>
      <c r="W384" s="32"/>
      <c r="X384" s="32"/>
      <c r="Y384" s="32"/>
      <c r="Z384" s="32"/>
    </row>
    <row r="385" spans="1:26" ht="12.75" customHeight="1">
      <c r="A385" s="32"/>
      <c r="B385" s="32"/>
      <c r="C385" s="5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5"/>
      <c r="V385" s="32"/>
      <c r="W385" s="32"/>
      <c r="X385" s="32"/>
      <c r="Y385" s="32"/>
      <c r="Z385" s="32"/>
    </row>
    <row r="386" spans="1:26" ht="12.75" customHeight="1">
      <c r="A386" s="32"/>
      <c r="B386" s="32"/>
      <c r="C386" s="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5"/>
      <c r="V386" s="32"/>
      <c r="W386" s="32"/>
      <c r="X386" s="32"/>
      <c r="Y386" s="32"/>
      <c r="Z386" s="32"/>
    </row>
    <row r="387" spans="1:26" ht="12.75" customHeight="1">
      <c r="A387" s="32"/>
      <c r="B387" s="32"/>
      <c r="C387" s="5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5"/>
      <c r="V387" s="32"/>
      <c r="W387" s="32"/>
      <c r="X387" s="32"/>
      <c r="Y387" s="32"/>
      <c r="Z387" s="32"/>
    </row>
    <row r="388" spans="1:26" ht="12.75" customHeight="1">
      <c r="A388" s="32"/>
      <c r="B388" s="32"/>
      <c r="C388" s="5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5"/>
      <c r="V388" s="32"/>
      <c r="W388" s="32"/>
      <c r="X388" s="32"/>
      <c r="Y388" s="32"/>
      <c r="Z388" s="32"/>
    </row>
    <row r="389" spans="1:26" ht="12.75" customHeight="1">
      <c r="A389" s="32"/>
      <c r="B389" s="32"/>
      <c r="C389" s="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5"/>
      <c r="V389" s="32"/>
      <c r="W389" s="32"/>
      <c r="X389" s="32"/>
      <c r="Y389" s="32"/>
      <c r="Z389" s="32"/>
    </row>
    <row r="390" spans="1:26" ht="12.75" customHeight="1">
      <c r="A390" s="32"/>
      <c r="B390" s="32"/>
      <c r="C390" s="5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5"/>
      <c r="V390" s="32"/>
      <c r="W390" s="32"/>
      <c r="X390" s="32"/>
      <c r="Y390" s="32"/>
      <c r="Z390" s="32"/>
    </row>
    <row r="391" spans="1:26" ht="12.75" customHeight="1">
      <c r="A391" s="32"/>
      <c r="B391" s="32"/>
      <c r="C391" s="5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5"/>
      <c r="V391" s="32"/>
      <c r="W391" s="32"/>
      <c r="X391" s="32"/>
      <c r="Y391" s="32"/>
      <c r="Z391" s="32"/>
    </row>
    <row r="392" spans="1:26" ht="12.75" customHeight="1">
      <c r="A392" s="32"/>
      <c r="B392" s="32"/>
      <c r="C392" s="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5"/>
      <c r="V392" s="32"/>
      <c r="W392" s="32"/>
      <c r="X392" s="32"/>
      <c r="Y392" s="32"/>
      <c r="Z392" s="32"/>
    </row>
    <row r="393" spans="1:26" ht="12.75" customHeight="1">
      <c r="A393" s="32"/>
      <c r="B393" s="32"/>
      <c r="C393" s="5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5"/>
      <c r="V393" s="32"/>
      <c r="W393" s="32"/>
      <c r="X393" s="32"/>
      <c r="Y393" s="32"/>
      <c r="Z393" s="32"/>
    </row>
    <row r="394" spans="1:26" ht="12.75" customHeight="1">
      <c r="A394" s="32"/>
      <c r="B394" s="32"/>
      <c r="C394" s="5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5"/>
      <c r="V394" s="32"/>
      <c r="W394" s="32"/>
      <c r="X394" s="32"/>
      <c r="Y394" s="32"/>
      <c r="Z394" s="32"/>
    </row>
    <row r="395" spans="1:26" ht="12.75" customHeight="1">
      <c r="A395" s="32"/>
      <c r="B395" s="32"/>
      <c r="C395" s="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5"/>
      <c r="V395" s="32"/>
      <c r="W395" s="32"/>
      <c r="X395" s="32"/>
      <c r="Y395" s="32"/>
      <c r="Z395" s="32"/>
    </row>
    <row r="396" spans="1:26" ht="12.75" customHeight="1">
      <c r="A396" s="32"/>
      <c r="B396" s="32"/>
      <c r="C396" s="5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5"/>
      <c r="V396" s="32"/>
      <c r="W396" s="32"/>
      <c r="X396" s="32"/>
      <c r="Y396" s="32"/>
      <c r="Z396" s="32"/>
    </row>
    <row r="397" spans="1:26" ht="12.75" customHeight="1">
      <c r="A397" s="32"/>
      <c r="B397" s="32"/>
      <c r="C397" s="5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5"/>
      <c r="V397" s="32"/>
      <c r="W397" s="32"/>
      <c r="X397" s="32"/>
      <c r="Y397" s="32"/>
      <c r="Z397" s="32"/>
    </row>
    <row r="398" spans="1:26" ht="12.75" customHeight="1">
      <c r="A398" s="32"/>
      <c r="B398" s="32"/>
      <c r="C398" s="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5"/>
      <c r="V398" s="32"/>
      <c r="W398" s="32"/>
      <c r="X398" s="32"/>
      <c r="Y398" s="32"/>
      <c r="Z398" s="32"/>
    </row>
    <row r="399" spans="1:26" ht="12.75" customHeight="1">
      <c r="A399" s="32"/>
      <c r="B399" s="32"/>
      <c r="C399" s="5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5"/>
      <c r="V399" s="32"/>
      <c r="W399" s="32"/>
      <c r="X399" s="32"/>
      <c r="Y399" s="32"/>
      <c r="Z399" s="32"/>
    </row>
    <row r="400" spans="1:26" ht="12.75" customHeight="1">
      <c r="A400" s="32"/>
      <c r="B400" s="32"/>
      <c r="C400" s="5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5"/>
      <c r="V400" s="32"/>
      <c r="W400" s="32"/>
      <c r="X400" s="32"/>
      <c r="Y400" s="32"/>
      <c r="Z400" s="32"/>
    </row>
    <row r="401" spans="1:26" ht="12.75" customHeight="1">
      <c r="A401" s="32"/>
      <c r="B401" s="32"/>
      <c r="C401" s="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5"/>
      <c r="V401" s="32"/>
      <c r="W401" s="32"/>
      <c r="X401" s="32"/>
      <c r="Y401" s="32"/>
      <c r="Z401" s="32"/>
    </row>
    <row r="402" spans="1:26" ht="12.75" customHeight="1">
      <c r="A402" s="32"/>
      <c r="B402" s="32"/>
      <c r="C402" s="5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5"/>
      <c r="V402" s="32"/>
      <c r="W402" s="32"/>
      <c r="X402" s="32"/>
      <c r="Y402" s="32"/>
      <c r="Z402" s="32"/>
    </row>
    <row r="403" spans="1:26" ht="12.75" customHeight="1">
      <c r="A403" s="32"/>
      <c r="B403" s="32"/>
      <c r="C403" s="5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5"/>
      <c r="V403" s="32"/>
      <c r="W403" s="32"/>
      <c r="X403" s="32"/>
      <c r="Y403" s="32"/>
      <c r="Z403" s="32"/>
    </row>
    <row r="404" spans="1:26" ht="12.75" customHeight="1">
      <c r="A404" s="32"/>
      <c r="B404" s="32"/>
      <c r="C404" s="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5"/>
      <c r="V404" s="32"/>
      <c r="W404" s="32"/>
      <c r="X404" s="32"/>
      <c r="Y404" s="32"/>
      <c r="Z404" s="32"/>
    </row>
    <row r="405" spans="1:26" ht="12.75" customHeight="1">
      <c r="A405" s="32"/>
      <c r="B405" s="32"/>
      <c r="C405" s="5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5"/>
      <c r="V405" s="32"/>
      <c r="W405" s="32"/>
      <c r="X405" s="32"/>
      <c r="Y405" s="32"/>
      <c r="Z405" s="32"/>
    </row>
    <row r="406" spans="1:26" ht="12.75" customHeight="1">
      <c r="A406" s="32"/>
      <c r="B406" s="32"/>
      <c r="C406" s="5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5"/>
      <c r="V406" s="32"/>
      <c r="W406" s="32"/>
      <c r="X406" s="32"/>
      <c r="Y406" s="32"/>
      <c r="Z406" s="32"/>
    </row>
    <row r="407" spans="1:26" ht="12.75" customHeight="1">
      <c r="A407" s="32"/>
      <c r="B407" s="32"/>
      <c r="C407" s="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5"/>
      <c r="V407" s="32"/>
      <c r="W407" s="32"/>
      <c r="X407" s="32"/>
      <c r="Y407" s="32"/>
      <c r="Z407" s="32"/>
    </row>
    <row r="408" spans="1:26" ht="12.75" customHeight="1">
      <c r="A408" s="32"/>
      <c r="B408" s="32"/>
      <c r="C408" s="5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5"/>
      <c r="V408" s="32"/>
      <c r="W408" s="32"/>
      <c r="X408" s="32"/>
      <c r="Y408" s="32"/>
      <c r="Z408" s="32"/>
    </row>
    <row r="409" spans="1:26" ht="12.75" customHeight="1">
      <c r="A409" s="32"/>
      <c r="B409" s="32"/>
      <c r="C409" s="5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5"/>
      <c r="V409" s="32"/>
      <c r="W409" s="32"/>
      <c r="X409" s="32"/>
      <c r="Y409" s="32"/>
      <c r="Z409" s="32"/>
    </row>
    <row r="410" spans="1:26" ht="12.75" customHeight="1">
      <c r="A410" s="32"/>
      <c r="B410" s="32"/>
      <c r="C410" s="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5"/>
      <c r="V410" s="32"/>
      <c r="W410" s="32"/>
      <c r="X410" s="32"/>
      <c r="Y410" s="32"/>
      <c r="Z410" s="32"/>
    </row>
    <row r="411" spans="1:26" ht="12.75" customHeight="1">
      <c r="A411" s="32"/>
      <c r="B411" s="32"/>
      <c r="C411" s="5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5"/>
      <c r="V411" s="32"/>
      <c r="W411" s="32"/>
      <c r="X411" s="32"/>
      <c r="Y411" s="32"/>
      <c r="Z411" s="32"/>
    </row>
    <row r="412" spans="1:26" ht="12.75" customHeight="1">
      <c r="A412" s="32"/>
      <c r="B412" s="32"/>
      <c r="C412" s="5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5"/>
      <c r="V412" s="32"/>
      <c r="W412" s="32"/>
      <c r="X412" s="32"/>
      <c r="Y412" s="32"/>
      <c r="Z412" s="32"/>
    </row>
    <row r="413" spans="1:26" ht="12.75" customHeight="1">
      <c r="A413" s="32"/>
      <c r="B413" s="32"/>
      <c r="C413" s="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5"/>
      <c r="V413" s="32"/>
      <c r="W413" s="32"/>
      <c r="Z413" s="32"/>
    </row>
    <row r="414" spans="1:26" ht="12.75" customHeight="1">
      <c r="A414" s="32"/>
      <c r="B414" s="32"/>
      <c r="C414" s="5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5"/>
      <c r="V414" s="32"/>
      <c r="W414" s="32"/>
      <c r="Z414" s="32"/>
    </row>
    <row r="415" spans="1:26" ht="12.75" customHeight="1">
      <c r="A415" s="32"/>
      <c r="B415" s="32"/>
      <c r="C415" s="5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5"/>
      <c r="V415" s="32"/>
      <c r="W415" s="32"/>
      <c r="Z415" s="32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1">
    <dataValidation type="list" allowBlank="1" showInputMessage="1" showErrorMessage="1" prompt=" - " sqref="G3">
      <formula1>$N$3:$N$20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5"/>
  <sheetViews>
    <sheetView workbookViewId="0" topLeftCell="A1">
      <selection activeCell="K37" sqref="K37"/>
    </sheetView>
  </sheetViews>
  <sheetFormatPr defaultColWidth="13.7109375" defaultRowHeight="15" customHeight="1"/>
  <cols>
    <col min="1" max="1" width="9.140625" style="1" customWidth="1"/>
    <col min="2" max="2" width="27.00390625" style="1" customWidth="1"/>
    <col min="3" max="3" width="23.57421875" style="1" customWidth="1"/>
    <col min="4" max="4" width="6.8515625" style="1" customWidth="1"/>
    <col min="5" max="5" width="9.140625" style="1" customWidth="1"/>
    <col min="6" max="6" width="21.28125" style="1" customWidth="1"/>
    <col min="7" max="7" width="27.28125" style="1" customWidth="1"/>
    <col min="8" max="8" width="7.28125" style="1" customWidth="1"/>
    <col min="9" max="9" width="9.140625" style="1" customWidth="1"/>
    <col min="10" max="10" width="27.140625" style="1" customWidth="1"/>
    <col min="11" max="11" width="25.7109375" style="1" customWidth="1"/>
    <col min="12" max="26" width="14.140625" style="1" customWidth="1"/>
    <col min="27" max="16384" width="14.57421875" style="1" customWidth="1"/>
  </cols>
  <sheetData>
    <row r="1" spans="1:26" ht="12.75" customHeight="1">
      <c r="A1" s="32"/>
      <c r="B1" s="64" t="s">
        <v>225</v>
      </c>
      <c r="C1" s="64"/>
      <c r="D1" s="6"/>
      <c r="E1" s="32"/>
      <c r="F1" s="65" t="s">
        <v>226</v>
      </c>
      <c r="G1" s="65"/>
      <c r="H1" s="6"/>
      <c r="I1" s="32"/>
      <c r="J1" s="64" t="s">
        <v>227</v>
      </c>
      <c r="K1" s="6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45" t="s">
        <v>183</v>
      </c>
      <c r="B2" s="66" t="s">
        <v>33</v>
      </c>
      <c r="C2" s="67" t="s">
        <v>34</v>
      </c>
      <c r="D2" s="6"/>
      <c r="E2" s="68" t="s">
        <v>183</v>
      </c>
      <c r="F2" s="69"/>
      <c r="G2" s="70"/>
      <c r="H2" s="71"/>
      <c r="I2" s="68" t="s">
        <v>183</v>
      </c>
      <c r="J2" s="72" t="s">
        <v>43</v>
      </c>
      <c r="K2" s="73" t="s">
        <v>44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45" t="s">
        <v>184</v>
      </c>
      <c r="B3" s="66" t="s">
        <v>65</v>
      </c>
      <c r="C3" s="67" t="s">
        <v>104</v>
      </c>
      <c r="D3" s="6"/>
      <c r="E3" s="68" t="s">
        <v>184</v>
      </c>
      <c r="F3" s="74"/>
      <c r="G3" s="74"/>
      <c r="H3" s="6"/>
      <c r="I3" s="68" t="s">
        <v>184</v>
      </c>
      <c r="J3" s="72" t="s">
        <v>82</v>
      </c>
      <c r="K3" s="73" t="s">
        <v>83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45" t="s">
        <v>187</v>
      </c>
      <c r="B4" s="66" t="s">
        <v>133</v>
      </c>
      <c r="C4" s="67" t="s">
        <v>88</v>
      </c>
      <c r="D4" s="6"/>
      <c r="E4" s="68" t="s">
        <v>187</v>
      </c>
      <c r="F4" s="69" t="s">
        <v>137</v>
      </c>
      <c r="G4" s="70" t="s">
        <v>96</v>
      </c>
      <c r="H4" s="32" t="s">
        <v>228</v>
      </c>
      <c r="I4" s="68" t="s">
        <v>187</v>
      </c>
      <c r="J4" s="72" t="s">
        <v>51</v>
      </c>
      <c r="K4" s="73" t="s">
        <v>146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45" t="s">
        <v>229</v>
      </c>
      <c r="B5" s="66" t="s">
        <v>108</v>
      </c>
      <c r="C5" s="67" t="s">
        <v>10</v>
      </c>
      <c r="D5" s="6"/>
      <c r="E5" s="68" t="s">
        <v>229</v>
      </c>
      <c r="F5" s="74" t="s">
        <v>59</v>
      </c>
      <c r="G5" s="74" t="s">
        <v>130</v>
      </c>
      <c r="H5" s="32" t="s">
        <v>230</v>
      </c>
      <c r="I5" s="68" t="s">
        <v>229</v>
      </c>
      <c r="J5" s="72" t="s">
        <v>134</v>
      </c>
      <c r="K5" s="73" t="s">
        <v>36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45" t="s">
        <v>190</v>
      </c>
      <c r="B6" s="66" t="s">
        <v>231</v>
      </c>
      <c r="C6" s="67" t="s">
        <v>231</v>
      </c>
      <c r="D6" s="6"/>
      <c r="E6" s="68" t="s">
        <v>190</v>
      </c>
      <c r="F6" s="74"/>
      <c r="G6" s="74"/>
      <c r="H6" s="6"/>
      <c r="I6" s="68" t="s">
        <v>190</v>
      </c>
      <c r="J6" s="72" t="s">
        <v>92</v>
      </c>
      <c r="K6" s="73" t="s">
        <v>96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45" t="s">
        <v>192</v>
      </c>
      <c r="B7" s="66" t="s">
        <v>231</v>
      </c>
      <c r="C7" s="67" t="s">
        <v>231</v>
      </c>
      <c r="D7" s="6"/>
      <c r="E7" s="68" t="s">
        <v>192</v>
      </c>
      <c r="F7" s="74"/>
      <c r="G7" s="74"/>
      <c r="H7" s="6"/>
      <c r="I7" s="68" t="s">
        <v>192</v>
      </c>
      <c r="J7" s="72" t="s">
        <v>57</v>
      </c>
      <c r="K7" s="73" t="s">
        <v>66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5" t="s">
        <v>194</v>
      </c>
      <c r="B8" s="66" t="s">
        <v>231</v>
      </c>
      <c r="C8" s="67" t="s">
        <v>231</v>
      </c>
      <c r="D8" s="6"/>
      <c r="E8" s="68" t="s">
        <v>194</v>
      </c>
      <c r="F8" s="74"/>
      <c r="G8" s="74"/>
      <c r="H8" s="6"/>
      <c r="I8" s="68" t="s">
        <v>194</v>
      </c>
      <c r="J8" s="72" t="s">
        <v>59</v>
      </c>
      <c r="K8" s="73" t="s">
        <v>60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45" t="s">
        <v>195</v>
      </c>
      <c r="B9" s="66" t="s">
        <v>231</v>
      </c>
      <c r="C9" s="67" t="s">
        <v>231</v>
      </c>
      <c r="D9" s="6"/>
      <c r="E9" s="68" t="s">
        <v>195</v>
      </c>
      <c r="F9" s="74"/>
      <c r="G9" s="74"/>
      <c r="H9" s="6"/>
      <c r="I9" s="68" t="s">
        <v>195</v>
      </c>
      <c r="J9" s="72" t="s">
        <v>19</v>
      </c>
      <c r="K9" s="73" t="s">
        <v>130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45" t="s">
        <v>197</v>
      </c>
      <c r="B10" s="66" t="s">
        <v>231</v>
      </c>
      <c r="C10" s="67" t="s">
        <v>231</v>
      </c>
      <c r="D10" s="6"/>
      <c r="E10" s="68" t="s">
        <v>197</v>
      </c>
      <c r="F10" s="74"/>
      <c r="G10" s="74"/>
      <c r="H10" s="6"/>
      <c r="I10" s="68" t="s">
        <v>197</v>
      </c>
      <c r="J10" s="72" t="s">
        <v>124</v>
      </c>
      <c r="K10" s="73" t="s">
        <v>125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45" t="s">
        <v>198</v>
      </c>
      <c r="B11" s="66" t="s">
        <v>231</v>
      </c>
      <c r="C11" s="67" t="s">
        <v>231</v>
      </c>
      <c r="D11" s="6"/>
      <c r="E11" s="68" t="s">
        <v>198</v>
      </c>
      <c r="F11" s="74"/>
      <c r="G11" s="74"/>
      <c r="H11" s="6"/>
      <c r="I11" s="68" t="s">
        <v>198</v>
      </c>
      <c r="J11" s="72" t="s">
        <v>49</v>
      </c>
      <c r="K11" s="73" t="s">
        <v>34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45" t="s">
        <v>199</v>
      </c>
      <c r="B12" s="66" t="s">
        <v>231</v>
      </c>
      <c r="C12" s="67" t="s">
        <v>231</v>
      </c>
      <c r="D12" s="6"/>
      <c r="E12" s="68" t="s">
        <v>199</v>
      </c>
      <c r="F12" s="74"/>
      <c r="G12" s="74"/>
      <c r="H12" s="6"/>
      <c r="I12" s="68" t="s">
        <v>199</v>
      </c>
      <c r="J12" s="72" t="s">
        <v>73</v>
      </c>
      <c r="K12" s="73" t="s">
        <v>88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45" t="s">
        <v>201</v>
      </c>
      <c r="B13" s="66" t="s">
        <v>231</v>
      </c>
      <c r="C13" s="67" t="s">
        <v>231</v>
      </c>
      <c r="D13" s="6"/>
      <c r="E13" s="68" t="s">
        <v>201</v>
      </c>
      <c r="F13" s="74" t="s">
        <v>33</v>
      </c>
      <c r="G13" s="74" t="s">
        <v>104</v>
      </c>
      <c r="H13" s="6" t="s">
        <v>232</v>
      </c>
      <c r="I13" s="68" t="s">
        <v>201</v>
      </c>
      <c r="J13" s="72" t="s">
        <v>142</v>
      </c>
      <c r="K13" s="73" t="s">
        <v>150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45" t="s">
        <v>202</v>
      </c>
      <c r="B14" s="66" t="s">
        <v>231</v>
      </c>
      <c r="C14" s="67" t="s">
        <v>231</v>
      </c>
      <c r="D14" s="6"/>
      <c r="E14" s="68" t="s">
        <v>202</v>
      </c>
      <c r="F14" s="74"/>
      <c r="G14" s="74"/>
      <c r="H14" s="6"/>
      <c r="I14" s="68" t="s">
        <v>202</v>
      </c>
      <c r="J14" s="72" t="s">
        <v>9</v>
      </c>
      <c r="K14" s="73" t="s">
        <v>145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45" t="s">
        <v>203</v>
      </c>
      <c r="B15" s="66" t="s">
        <v>231</v>
      </c>
      <c r="C15" s="67" t="s">
        <v>231</v>
      </c>
      <c r="D15" s="6"/>
      <c r="E15" s="68" t="s">
        <v>203</v>
      </c>
      <c r="F15" s="74"/>
      <c r="G15" s="74"/>
      <c r="H15" s="6"/>
      <c r="I15" s="68" t="s">
        <v>203</v>
      </c>
      <c r="J15" s="72" t="s">
        <v>84</v>
      </c>
      <c r="K15" s="73" t="s">
        <v>89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45" t="s">
        <v>205</v>
      </c>
      <c r="B16" s="66" t="s">
        <v>231</v>
      </c>
      <c r="C16" s="67" t="s">
        <v>231</v>
      </c>
      <c r="D16" s="6"/>
      <c r="E16" s="68" t="s">
        <v>205</v>
      </c>
      <c r="F16" s="74"/>
      <c r="G16" s="74"/>
      <c r="H16" s="6"/>
      <c r="I16" s="68" t="s">
        <v>205</v>
      </c>
      <c r="J16" s="72" t="s">
        <v>137</v>
      </c>
      <c r="K16" s="73" t="s">
        <v>42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45" t="s">
        <v>206</v>
      </c>
      <c r="B17" s="66" t="s">
        <v>231</v>
      </c>
      <c r="C17" s="67" t="s">
        <v>231</v>
      </c>
      <c r="D17" s="6"/>
      <c r="E17" s="45" t="s">
        <v>206</v>
      </c>
      <c r="F17" s="74"/>
      <c r="G17" s="74"/>
      <c r="H17" s="6"/>
      <c r="I17" s="45" t="s">
        <v>206</v>
      </c>
      <c r="J17" s="72" t="s">
        <v>141</v>
      </c>
      <c r="K17" s="73" t="s">
        <v>123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45" t="s">
        <v>207</v>
      </c>
      <c r="B18" s="66" t="s">
        <v>231</v>
      </c>
      <c r="C18" s="67" t="s">
        <v>231</v>
      </c>
      <c r="D18" s="6"/>
      <c r="E18" s="45" t="s">
        <v>207</v>
      </c>
      <c r="F18" s="74"/>
      <c r="G18" s="74"/>
      <c r="H18" s="6"/>
      <c r="I18" s="45" t="s">
        <v>207</v>
      </c>
      <c r="J18" s="72" t="s">
        <v>116</v>
      </c>
      <c r="K18" s="73" t="s">
        <v>28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75"/>
      <c r="C19" s="75"/>
      <c r="D19" s="6"/>
      <c r="E19" s="6"/>
      <c r="F19" s="75"/>
      <c r="G19" s="75"/>
      <c r="H19" s="6"/>
      <c r="I19" s="6"/>
      <c r="J19" s="76"/>
      <c r="K19" s="7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32"/>
      <c r="B20" s="64" t="s">
        <v>233</v>
      </c>
      <c r="C20" s="64"/>
      <c r="D20" s="6"/>
      <c r="E20" s="32"/>
      <c r="F20" s="64" t="s">
        <v>234</v>
      </c>
      <c r="G20" s="64"/>
      <c r="H20" s="6"/>
      <c r="I20" s="32"/>
      <c r="J20" s="64" t="s">
        <v>235</v>
      </c>
      <c r="K20" s="64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45" t="s">
        <v>183</v>
      </c>
      <c r="B21" s="77"/>
      <c r="C21" s="78"/>
      <c r="D21" s="6"/>
      <c r="E21" s="45" t="s">
        <v>183</v>
      </c>
      <c r="F21" s="79" t="s">
        <v>17</v>
      </c>
      <c r="G21" s="80" t="s">
        <v>18</v>
      </c>
      <c r="H21" s="6"/>
      <c r="I21" s="45" t="s">
        <v>183</v>
      </c>
      <c r="J21" s="81" t="s">
        <v>59</v>
      </c>
      <c r="K21" s="82" t="s">
        <v>60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45" t="s">
        <v>184</v>
      </c>
      <c r="B22" s="83" t="s">
        <v>92</v>
      </c>
      <c r="C22" s="84" t="s">
        <v>18</v>
      </c>
      <c r="D22" s="6"/>
      <c r="E22" s="45" t="s">
        <v>184</v>
      </c>
      <c r="F22" s="79" t="s">
        <v>109</v>
      </c>
      <c r="G22" s="80" t="s">
        <v>52</v>
      </c>
      <c r="H22" s="6"/>
      <c r="I22" s="45" t="s">
        <v>184</v>
      </c>
      <c r="J22" s="81" t="s">
        <v>124</v>
      </c>
      <c r="K22" s="82" t="s">
        <v>125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45" t="s">
        <v>187</v>
      </c>
      <c r="B23" s="77"/>
      <c r="C23" s="78"/>
      <c r="D23" s="6"/>
      <c r="E23" s="45" t="s">
        <v>187</v>
      </c>
      <c r="F23" s="79" t="s">
        <v>35</v>
      </c>
      <c r="G23" s="80" t="s">
        <v>150</v>
      </c>
      <c r="H23" s="6"/>
      <c r="I23" s="45" t="s">
        <v>187</v>
      </c>
      <c r="J23" s="81" t="s">
        <v>17</v>
      </c>
      <c r="K23" s="82" t="s">
        <v>129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45" t="s">
        <v>229</v>
      </c>
      <c r="B24" s="83" t="s">
        <v>133</v>
      </c>
      <c r="C24" s="84" t="s">
        <v>34</v>
      </c>
      <c r="D24" s="6"/>
      <c r="E24" s="45" t="s">
        <v>229</v>
      </c>
      <c r="F24" s="79" t="s">
        <v>57</v>
      </c>
      <c r="G24" s="80" t="s">
        <v>129</v>
      </c>
      <c r="H24" s="6"/>
      <c r="I24" s="45" t="s">
        <v>229</v>
      </c>
      <c r="J24" s="81" t="s">
        <v>142</v>
      </c>
      <c r="K24" s="82" t="s">
        <v>85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45" t="s">
        <v>190</v>
      </c>
      <c r="B25" s="77"/>
      <c r="C25" s="78"/>
      <c r="D25" s="6"/>
      <c r="E25" s="45" t="s">
        <v>190</v>
      </c>
      <c r="F25" s="79" t="s">
        <v>122</v>
      </c>
      <c r="G25" s="80" t="s">
        <v>115</v>
      </c>
      <c r="H25" s="6"/>
      <c r="I25" s="45" t="s">
        <v>190</v>
      </c>
      <c r="J25" s="81" t="s">
        <v>9</v>
      </c>
      <c r="K25" s="82" t="s">
        <v>34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45" t="s">
        <v>192</v>
      </c>
      <c r="B26" s="83" t="s">
        <v>133</v>
      </c>
      <c r="C26" s="84" t="s">
        <v>96</v>
      </c>
      <c r="D26" s="6"/>
      <c r="E26" s="45" t="s">
        <v>192</v>
      </c>
      <c r="F26" s="79" t="s">
        <v>33</v>
      </c>
      <c r="G26" s="80" t="s">
        <v>145</v>
      </c>
      <c r="H26" s="6"/>
      <c r="I26" s="45" t="s">
        <v>192</v>
      </c>
      <c r="J26" s="81" t="s">
        <v>101</v>
      </c>
      <c r="K26" s="82" t="s">
        <v>130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45" t="s">
        <v>194</v>
      </c>
      <c r="B27" s="77"/>
      <c r="C27" s="78"/>
      <c r="D27" s="6"/>
      <c r="E27" s="45" t="s">
        <v>194</v>
      </c>
      <c r="F27" s="79" t="s">
        <v>25</v>
      </c>
      <c r="G27" s="80" t="s">
        <v>26</v>
      </c>
      <c r="H27" s="6"/>
      <c r="I27" s="45" t="s">
        <v>194</v>
      </c>
      <c r="J27" s="81" t="s">
        <v>57</v>
      </c>
      <c r="K27" s="82" t="s">
        <v>58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45" t="s">
        <v>195</v>
      </c>
      <c r="B28" s="83" t="s">
        <v>133</v>
      </c>
      <c r="C28" s="84" t="s">
        <v>88</v>
      </c>
      <c r="D28" s="6"/>
      <c r="E28" s="45" t="s">
        <v>195</v>
      </c>
      <c r="F28" s="79" t="s">
        <v>17</v>
      </c>
      <c r="G28" s="80" t="s">
        <v>129</v>
      </c>
      <c r="H28" s="6"/>
      <c r="I28" s="45" t="s">
        <v>195</v>
      </c>
      <c r="J28" s="81" t="s">
        <v>33</v>
      </c>
      <c r="K28" s="82" t="s">
        <v>149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45" t="s">
        <v>197</v>
      </c>
      <c r="B29" s="77"/>
      <c r="C29" s="78"/>
      <c r="D29" s="6"/>
      <c r="E29" s="45" t="s">
        <v>197</v>
      </c>
      <c r="F29" s="79" t="s">
        <v>84</v>
      </c>
      <c r="G29" s="80" t="s">
        <v>85</v>
      </c>
      <c r="H29" s="6"/>
      <c r="I29" s="45" t="s">
        <v>197</v>
      </c>
      <c r="J29" s="81" t="s">
        <v>109</v>
      </c>
      <c r="K29" s="82" t="s">
        <v>52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45" t="s">
        <v>198</v>
      </c>
      <c r="B30" s="83" t="s">
        <v>133</v>
      </c>
      <c r="C30" s="84" t="s">
        <v>104</v>
      </c>
      <c r="D30" s="6"/>
      <c r="E30" s="45" t="s">
        <v>198</v>
      </c>
      <c r="F30" s="79" t="s">
        <v>43</v>
      </c>
      <c r="G30" s="80" t="s">
        <v>146</v>
      </c>
      <c r="H30" s="6"/>
      <c r="I30" s="45" t="s">
        <v>198</v>
      </c>
      <c r="J30" s="81" t="s">
        <v>41</v>
      </c>
      <c r="K30" s="82" t="s">
        <v>145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45" t="s">
        <v>199</v>
      </c>
      <c r="B31" s="77"/>
      <c r="C31" s="78"/>
      <c r="D31" s="6"/>
      <c r="E31" s="45" t="s">
        <v>199</v>
      </c>
      <c r="F31" s="79" t="s">
        <v>75</v>
      </c>
      <c r="G31" s="80" t="s">
        <v>89</v>
      </c>
      <c r="H31" s="6"/>
      <c r="I31" s="45" t="s">
        <v>199</v>
      </c>
      <c r="J31" s="81" t="s">
        <v>122</v>
      </c>
      <c r="K31" s="82" t="s">
        <v>18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45" t="s">
        <v>201</v>
      </c>
      <c r="B32" s="83" t="s">
        <v>100</v>
      </c>
      <c r="C32" s="84" t="s">
        <v>18</v>
      </c>
      <c r="D32" s="6"/>
      <c r="E32" s="45" t="s">
        <v>201</v>
      </c>
      <c r="F32" s="79" t="s">
        <v>137</v>
      </c>
      <c r="G32" s="80" t="s">
        <v>88</v>
      </c>
      <c r="H32" s="6"/>
      <c r="I32" s="45" t="s">
        <v>201</v>
      </c>
      <c r="J32" s="81" t="s">
        <v>41</v>
      </c>
      <c r="K32" s="82" t="s">
        <v>83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45" t="s">
        <v>202</v>
      </c>
      <c r="B33" s="77"/>
      <c r="C33" s="78"/>
      <c r="D33" s="6"/>
      <c r="E33" s="45" t="s">
        <v>202</v>
      </c>
      <c r="F33" s="79" t="s">
        <v>231</v>
      </c>
      <c r="G33" s="80" t="s">
        <v>231</v>
      </c>
      <c r="H33" s="6"/>
      <c r="I33" s="45" t="s">
        <v>202</v>
      </c>
      <c r="J33" s="81" t="s">
        <v>27</v>
      </c>
      <c r="K33" s="82" t="s">
        <v>44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45" t="s">
        <v>203</v>
      </c>
      <c r="B34" s="83" t="s">
        <v>9</v>
      </c>
      <c r="C34" s="84" t="s">
        <v>18</v>
      </c>
      <c r="D34" s="6"/>
      <c r="E34" s="45" t="s">
        <v>203</v>
      </c>
      <c r="F34" s="79" t="s">
        <v>231</v>
      </c>
      <c r="G34" s="80" t="s">
        <v>231</v>
      </c>
      <c r="H34" s="6"/>
      <c r="I34" s="45" t="s">
        <v>203</v>
      </c>
      <c r="J34" s="81" t="s">
        <v>67</v>
      </c>
      <c r="K34" s="82" t="s">
        <v>60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45" t="s">
        <v>205</v>
      </c>
      <c r="B35" s="77"/>
      <c r="C35" s="78"/>
      <c r="D35" s="6"/>
      <c r="E35" s="45" t="s">
        <v>205</v>
      </c>
      <c r="F35" s="79" t="s">
        <v>231</v>
      </c>
      <c r="G35" s="80" t="s">
        <v>231</v>
      </c>
      <c r="H35" s="6"/>
      <c r="I35" s="45" t="s">
        <v>205</v>
      </c>
      <c r="J35" s="81" t="s">
        <v>35</v>
      </c>
      <c r="K35" s="82" t="s">
        <v>76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45" t="s">
        <v>206</v>
      </c>
      <c r="B36" s="83" t="s">
        <v>133</v>
      </c>
      <c r="C36" s="84" t="s">
        <v>115</v>
      </c>
      <c r="D36" s="6"/>
      <c r="E36" s="45" t="s">
        <v>206</v>
      </c>
      <c r="F36" s="79" t="s">
        <v>231</v>
      </c>
      <c r="G36" s="80" t="s">
        <v>231</v>
      </c>
      <c r="H36" s="6"/>
      <c r="I36" s="45" t="s">
        <v>206</v>
      </c>
      <c r="J36" s="81" t="s">
        <v>137</v>
      </c>
      <c r="K36" s="82" t="s">
        <v>83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45" t="s">
        <v>207</v>
      </c>
      <c r="B37" s="77"/>
      <c r="C37" s="78"/>
      <c r="D37" s="6"/>
      <c r="E37" s="45" t="s">
        <v>207</v>
      </c>
      <c r="F37" s="79" t="s">
        <v>231</v>
      </c>
      <c r="G37" s="80" t="s">
        <v>231</v>
      </c>
      <c r="H37" s="6"/>
      <c r="I37" s="45" t="s">
        <v>207</v>
      </c>
      <c r="J37" s="81" t="s">
        <v>73</v>
      </c>
      <c r="K37" s="82" t="s">
        <v>123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75"/>
      <c r="C38" s="75"/>
      <c r="D38" s="6"/>
      <c r="E38" s="6"/>
      <c r="F38" s="75"/>
      <c r="G38" s="75"/>
      <c r="H38" s="6"/>
      <c r="I38" s="6"/>
      <c r="J38" s="76"/>
      <c r="K38" s="7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75"/>
      <c r="G39" s="75"/>
      <c r="H39" s="6"/>
      <c r="I39" s="6"/>
      <c r="J39" s="76"/>
      <c r="K39" s="7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75"/>
      <c r="G40" s="75"/>
      <c r="H40" s="6"/>
      <c r="I40" s="6"/>
      <c r="J40" s="76"/>
      <c r="K40" s="7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75"/>
      <c r="G41" s="75"/>
      <c r="H41" s="6"/>
      <c r="I41" s="6"/>
      <c r="J41" s="76"/>
      <c r="K41" s="7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75"/>
      <c r="G42" s="75"/>
      <c r="H42" s="6"/>
      <c r="I42" s="6"/>
      <c r="J42" s="76"/>
      <c r="K42" s="7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75"/>
      <c r="G43" s="75"/>
      <c r="H43" s="6"/>
      <c r="I43" s="6"/>
      <c r="J43" s="76"/>
      <c r="K43" s="7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75"/>
      <c r="G44" s="75"/>
      <c r="H44" s="6"/>
      <c r="I44" s="6"/>
      <c r="J44" s="76"/>
      <c r="K44" s="7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75"/>
      <c r="G45" s="75"/>
      <c r="H45" s="6"/>
      <c r="I45" s="6"/>
      <c r="J45" s="76"/>
      <c r="K45" s="7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75"/>
      <c r="G46" s="75"/>
      <c r="H46" s="6"/>
      <c r="I46" s="6"/>
      <c r="J46" s="76"/>
      <c r="K46" s="7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75"/>
      <c r="G47" s="75"/>
      <c r="H47" s="6"/>
      <c r="I47" s="6"/>
      <c r="J47" s="76"/>
      <c r="K47" s="7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75"/>
      <c r="G48" s="75"/>
      <c r="H48" s="6"/>
      <c r="I48" s="6"/>
      <c r="J48" s="76"/>
      <c r="K48" s="7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75"/>
      <c r="G49" s="75"/>
      <c r="H49" s="6"/>
      <c r="I49" s="6"/>
      <c r="J49" s="76"/>
      <c r="K49" s="7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75"/>
      <c r="G50" s="75"/>
      <c r="H50" s="6"/>
      <c r="I50" s="6"/>
      <c r="J50" s="76"/>
      <c r="K50" s="7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75"/>
      <c r="G51" s="75"/>
      <c r="H51" s="6"/>
      <c r="I51" s="6"/>
      <c r="J51" s="76"/>
      <c r="K51" s="7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75"/>
      <c r="G52" s="75"/>
      <c r="H52" s="6"/>
      <c r="I52" s="6"/>
      <c r="J52" s="76"/>
      <c r="K52" s="7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75"/>
      <c r="G53" s="75"/>
      <c r="H53" s="6"/>
      <c r="I53" s="6"/>
      <c r="J53" s="76"/>
      <c r="K53" s="7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75"/>
      <c r="G54" s="75"/>
      <c r="H54" s="6"/>
      <c r="I54" s="6"/>
      <c r="J54" s="76"/>
      <c r="K54" s="7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75"/>
      <c r="G55" s="75"/>
      <c r="H55" s="6"/>
      <c r="I55" s="6"/>
      <c r="J55" s="76"/>
      <c r="K55" s="7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75"/>
      <c r="G56" s="75"/>
      <c r="H56" s="6"/>
      <c r="I56" s="6"/>
      <c r="J56" s="76"/>
      <c r="K56" s="7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75"/>
      <c r="G57" s="75"/>
      <c r="H57" s="6"/>
      <c r="I57" s="6"/>
      <c r="J57" s="76"/>
      <c r="K57" s="7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75"/>
      <c r="C58" s="75"/>
      <c r="D58" s="6"/>
      <c r="E58" s="6"/>
      <c r="F58" s="75"/>
      <c r="G58" s="75"/>
      <c r="H58" s="6"/>
      <c r="I58" s="6"/>
      <c r="J58" s="76"/>
      <c r="K58" s="7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75"/>
      <c r="C59" s="75"/>
      <c r="D59" s="6"/>
      <c r="E59" s="6"/>
      <c r="F59" s="75"/>
      <c r="G59" s="75"/>
      <c r="H59" s="6"/>
      <c r="I59" s="6"/>
      <c r="J59" s="76"/>
      <c r="K59" s="7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75"/>
      <c r="C60" s="75"/>
      <c r="D60" s="6"/>
      <c r="E60" s="6"/>
      <c r="F60" s="75"/>
      <c r="G60" s="75"/>
      <c r="H60" s="6"/>
      <c r="I60" s="6"/>
      <c r="J60" s="76"/>
      <c r="K60" s="7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75"/>
      <c r="C61" s="75"/>
      <c r="D61" s="6"/>
      <c r="E61" s="6"/>
      <c r="F61" s="75"/>
      <c r="G61" s="75"/>
      <c r="H61" s="6"/>
      <c r="I61" s="6"/>
      <c r="J61" s="76"/>
      <c r="K61" s="7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75"/>
      <c r="C62" s="75"/>
      <c r="D62" s="6"/>
      <c r="E62" s="6"/>
      <c r="F62" s="75"/>
      <c r="G62" s="75"/>
      <c r="H62" s="6"/>
      <c r="I62" s="6"/>
      <c r="J62" s="76"/>
      <c r="K62" s="7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75"/>
      <c r="C63" s="75"/>
      <c r="D63" s="6"/>
      <c r="E63" s="6"/>
      <c r="F63" s="75"/>
      <c r="G63" s="75"/>
      <c r="H63" s="6"/>
      <c r="I63" s="6"/>
      <c r="J63" s="76"/>
      <c r="K63" s="7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75"/>
      <c r="C64" s="75"/>
      <c r="D64" s="6"/>
      <c r="E64" s="6"/>
      <c r="F64" s="75"/>
      <c r="G64" s="75"/>
      <c r="H64" s="6"/>
      <c r="I64" s="6"/>
      <c r="J64" s="76"/>
      <c r="K64" s="7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75"/>
      <c r="C65" s="75"/>
      <c r="D65" s="6"/>
      <c r="E65" s="6"/>
      <c r="F65" s="75"/>
      <c r="G65" s="75"/>
      <c r="H65" s="6"/>
      <c r="I65" s="6"/>
      <c r="J65" s="76"/>
      <c r="K65" s="7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75"/>
      <c r="C66" s="75"/>
      <c r="D66" s="6"/>
      <c r="E66" s="6"/>
      <c r="F66" s="75"/>
      <c r="G66" s="75"/>
      <c r="H66" s="6"/>
      <c r="I66" s="6"/>
      <c r="J66" s="76"/>
      <c r="K66" s="7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75"/>
      <c r="C67" s="75"/>
      <c r="D67" s="6"/>
      <c r="E67" s="6"/>
      <c r="F67" s="75"/>
      <c r="G67" s="75"/>
      <c r="H67" s="6"/>
      <c r="I67" s="6"/>
      <c r="J67" s="76"/>
      <c r="K67" s="7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75"/>
      <c r="C68" s="75"/>
      <c r="D68" s="6"/>
      <c r="E68" s="6"/>
      <c r="F68" s="75"/>
      <c r="G68" s="75"/>
      <c r="H68" s="6"/>
      <c r="I68" s="6"/>
      <c r="J68" s="76"/>
      <c r="K68" s="7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75"/>
      <c r="C69" s="75"/>
      <c r="D69" s="6"/>
      <c r="E69" s="6"/>
      <c r="F69" s="75"/>
      <c r="G69" s="75"/>
      <c r="H69" s="6"/>
      <c r="I69" s="6"/>
      <c r="J69" s="76"/>
      <c r="K69" s="7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75"/>
      <c r="C70" s="75"/>
      <c r="D70" s="6"/>
      <c r="E70" s="6"/>
      <c r="F70" s="75"/>
      <c r="G70" s="75"/>
      <c r="H70" s="6"/>
      <c r="I70" s="6"/>
      <c r="J70" s="76"/>
      <c r="K70" s="7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75"/>
      <c r="C71" s="75"/>
      <c r="D71" s="6"/>
      <c r="E71" s="6"/>
      <c r="F71" s="75"/>
      <c r="G71" s="75"/>
      <c r="H71" s="6"/>
      <c r="I71" s="6"/>
      <c r="J71" s="76"/>
      <c r="K71" s="7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75"/>
      <c r="C72" s="75"/>
      <c r="D72" s="6"/>
      <c r="E72" s="6"/>
      <c r="F72" s="75"/>
      <c r="G72" s="75"/>
      <c r="H72" s="6"/>
      <c r="I72" s="6"/>
      <c r="J72" s="76"/>
      <c r="K72" s="7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75"/>
      <c r="C73" s="75"/>
      <c r="D73" s="6"/>
      <c r="E73" s="6"/>
      <c r="F73" s="75"/>
      <c r="G73" s="75"/>
      <c r="H73" s="6"/>
      <c r="I73" s="6"/>
      <c r="J73" s="76"/>
      <c r="K73" s="7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75"/>
      <c r="C74" s="75"/>
      <c r="D74" s="6"/>
      <c r="E74" s="6"/>
      <c r="F74" s="75"/>
      <c r="G74" s="75"/>
      <c r="H74" s="6"/>
      <c r="I74" s="6"/>
      <c r="J74" s="76"/>
      <c r="K74" s="7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75"/>
      <c r="C75" s="75"/>
      <c r="D75" s="6"/>
      <c r="E75" s="6"/>
      <c r="F75" s="75"/>
      <c r="G75" s="75"/>
      <c r="H75" s="6"/>
      <c r="I75" s="6"/>
      <c r="J75" s="76"/>
      <c r="K75" s="7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75"/>
      <c r="C76" s="75"/>
      <c r="D76" s="6"/>
      <c r="E76" s="6"/>
      <c r="F76" s="75"/>
      <c r="G76" s="75"/>
      <c r="H76" s="6"/>
      <c r="I76" s="6"/>
      <c r="J76" s="76"/>
      <c r="K76" s="7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75"/>
      <c r="C77" s="75"/>
      <c r="D77" s="6"/>
      <c r="E77" s="6"/>
      <c r="F77" s="75"/>
      <c r="G77" s="75"/>
      <c r="H77" s="6"/>
      <c r="I77" s="6"/>
      <c r="J77" s="76"/>
      <c r="K77" s="7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75"/>
      <c r="C78" s="75"/>
      <c r="D78" s="6"/>
      <c r="E78" s="6"/>
      <c r="F78" s="75"/>
      <c r="G78" s="75"/>
      <c r="H78" s="6"/>
      <c r="I78" s="6"/>
      <c r="J78" s="76"/>
      <c r="K78" s="7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75"/>
      <c r="C79" s="75"/>
      <c r="D79" s="6"/>
      <c r="E79" s="6"/>
      <c r="F79" s="75"/>
      <c r="G79" s="75"/>
      <c r="H79" s="6"/>
      <c r="I79" s="6"/>
      <c r="J79" s="76"/>
      <c r="K79" s="7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75"/>
      <c r="C80" s="75"/>
      <c r="D80" s="6"/>
      <c r="E80" s="6"/>
      <c r="F80" s="75"/>
      <c r="G80" s="75"/>
      <c r="H80" s="6"/>
      <c r="I80" s="6"/>
      <c r="J80" s="76"/>
      <c r="K80" s="7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75"/>
      <c r="C81" s="75"/>
      <c r="D81" s="6"/>
      <c r="E81" s="6"/>
      <c r="F81" s="75"/>
      <c r="G81" s="75"/>
      <c r="H81" s="6"/>
      <c r="I81" s="6"/>
      <c r="J81" s="76"/>
      <c r="K81" s="7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75"/>
      <c r="C82" s="75"/>
      <c r="D82" s="6"/>
      <c r="E82" s="6"/>
      <c r="F82" s="75"/>
      <c r="G82" s="75"/>
      <c r="H82" s="6"/>
      <c r="I82" s="6"/>
      <c r="J82" s="76"/>
      <c r="K82" s="7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75"/>
      <c r="C83" s="75"/>
      <c r="D83" s="6"/>
      <c r="E83" s="6"/>
      <c r="F83" s="75"/>
      <c r="G83" s="75"/>
      <c r="H83" s="6"/>
      <c r="I83" s="6"/>
      <c r="J83" s="76"/>
      <c r="K83" s="7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75"/>
      <c r="C84" s="75"/>
      <c r="D84" s="6"/>
      <c r="E84" s="6"/>
      <c r="F84" s="75"/>
      <c r="G84" s="75"/>
      <c r="H84" s="6"/>
      <c r="I84" s="6"/>
      <c r="J84" s="76"/>
      <c r="K84" s="7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75"/>
      <c r="C85" s="75"/>
      <c r="D85" s="6"/>
      <c r="E85" s="6"/>
      <c r="F85" s="75"/>
      <c r="G85" s="75"/>
      <c r="H85" s="6"/>
      <c r="I85" s="6"/>
      <c r="J85" s="76"/>
      <c r="K85" s="7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75"/>
      <c r="C86" s="75"/>
      <c r="D86" s="6"/>
      <c r="E86" s="6"/>
      <c r="F86" s="75"/>
      <c r="G86" s="75"/>
      <c r="H86" s="6"/>
      <c r="I86" s="6"/>
      <c r="J86" s="76"/>
      <c r="K86" s="7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75"/>
      <c r="C87" s="75"/>
      <c r="D87" s="6"/>
      <c r="E87" s="6"/>
      <c r="F87" s="75"/>
      <c r="G87" s="75"/>
      <c r="H87" s="6"/>
      <c r="I87" s="6"/>
      <c r="J87" s="76"/>
      <c r="K87" s="7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75"/>
      <c r="C88" s="75"/>
      <c r="D88" s="6"/>
      <c r="E88" s="6"/>
      <c r="F88" s="75"/>
      <c r="G88" s="75"/>
      <c r="H88" s="6"/>
      <c r="I88" s="6"/>
      <c r="J88" s="76"/>
      <c r="K88" s="7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75"/>
      <c r="C89" s="75"/>
      <c r="D89" s="6"/>
      <c r="E89" s="6"/>
      <c r="F89" s="75"/>
      <c r="G89" s="75"/>
      <c r="H89" s="6"/>
      <c r="I89" s="6"/>
      <c r="J89" s="76"/>
      <c r="K89" s="7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75"/>
      <c r="C90" s="75"/>
      <c r="D90" s="6"/>
      <c r="E90" s="6"/>
      <c r="F90" s="75"/>
      <c r="G90" s="75"/>
      <c r="H90" s="6"/>
      <c r="I90" s="6"/>
      <c r="J90" s="76"/>
      <c r="K90" s="7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75"/>
      <c r="C91" s="75"/>
      <c r="D91" s="6"/>
      <c r="E91" s="6"/>
      <c r="F91" s="75"/>
      <c r="G91" s="75"/>
      <c r="H91" s="6"/>
      <c r="I91" s="6"/>
      <c r="J91" s="76"/>
      <c r="K91" s="7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75"/>
      <c r="C92" s="75"/>
      <c r="D92" s="6"/>
      <c r="E92" s="6"/>
      <c r="F92" s="75"/>
      <c r="G92" s="75"/>
      <c r="H92" s="6"/>
      <c r="I92" s="6"/>
      <c r="J92" s="76"/>
      <c r="K92" s="7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75"/>
      <c r="C93" s="75"/>
      <c r="D93" s="6"/>
      <c r="E93" s="6"/>
      <c r="F93" s="75"/>
      <c r="G93" s="75"/>
      <c r="H93" s="6"/>
      <c r="I93" s="6"/>
      <c r="J93" s="76"/>
      <c r="K93" s="7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75"/>
      <c r="C94" s="75"/>
      <c r="D94" s="6"/>
      <c r="E94" s="6"/>
      <c r="F94" s="75"/>
      <c r="G94" s="75"/>
      <c r="H94" s="6"/>
      <c r="I94" s="6"/>
      <c r="J94" s="76"/>
      <c r="K94" s="7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75"/>
      <c r="C95" s="75"/>
      <c r="D95" s="6"/>
      <c r="E95" s="6"/>
      <c r="F95" s="75"/>
      <c r="G95" s="75"/>
      <c r="H95" s="6"/>
      <c r="I95" s="6"/>
      <c r="J95" s="76"/>
      <c r="K95" s="7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75"/>
      <c r="C96" s="75"/>
      <c r="D96" s="6"/>
      <c r="E96" s="6"/>
      <c r="F96" s="75"/>
      <c r="G96" s="75"/>
      <c r="H96" s="6"/>
      <c r="I96" s="6"/>
      <c r="J96" s="76"/>
      <c r="K96" s="7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75"/>
      <c r="C97" s="75"/>
      <c r="D97" s="6"/>
      <c r="E97" s="6"/>
      <c r="F97" s="75"/>
      <c r="G97" s="75"/>
      <c r="H97" s="6"/>
      <c r="I97" s="6"/>
      <c r="J97" s="76"/>
      <c r="K97" s="7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75"/>
      <c r="C98" s="75"/>
      <c r="D98" s="6"/>
      <c r="E98" s="6"/>
      <c r="F98" s="75"/>
      <c r="G98" s="75"/>
      <c r="H98" s="6"/>
      <c r="I98" s="6"/>
      <c r="J98" s="76"/>
      <c r="K98" s="7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75"/>
      <c r="C99" s="75"/>
      <c r="D99" s="6"/>
      <c r="E99" s="6"/>
      <c r="F99" s="75"/>
      <c r="G99" s="75"/>
      <c r="H99" s="6"/>
      <c r="I99" s="6"/>
      <c r="J99" s="76"/>
      <c r="K99" s="7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75"/>
      <c r="C100" s="75"/>
      <c r="D100" s="6"/>
      <c r="E100" s="6"/>
      <c r="F100" s="75"/>
      <c r="G100" s="75"/>
      <c r="H100" s="6"/>
      <c r="I100" s="6"/>
      <c r="J100" s="76"/>
      <c r="K100" s="7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75"/>
      <c r="C101" s="75"/>
      <c r="D101" s="6"/>
      <c r="E101" s="6"/>
      <c r="F101" s="75"/>
      <c r="G101" s="75"/>
      <c r="H101" s="6"/>
      <c r="I101" s="6"/>
      <c r="J101" s="76"/>
      <c r="K101" s="7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75"/>
      <c r="C102" s="75"/>
      <c r="D102" s="6"/>
      <c r="E102" s="6"/>
      <c r="F102" s="75"/>
      <c r="G102" s="75"/>
      <c r="H102" s="6"/>
      <c r="I102" s="6"/>
      <c r="J102" s="76"/>
      <c r="K102" s="7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75"/>
      <c r="C103" s="75"/>
      <c r="D103" s="6"/>
      <c r="E103" s="6"/>
      <c r="F103" s="75"/>
      <c r="G103" s="75"/>
      <c r="H103" s="6"/>
      <c r="I103" s="6"/>
      <c r="J103" s="76"/>
      <c r="K103" s="7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75"/>
      <c r="C104" s="75"/>
      <c r="D104" s="6"/>
      <c r="E104" s="6"/>
      <c r="F104" s="75"/>
      <c r="G104" s="75"/>
      <c r="H104" s="6"/>
      <c r="I104" s="6"/>
      <c r="J104" s="76"/>
      <c r="K104" s="7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75"/>
      <c r="C105" s="75"/>
      <c r="D105" s="6"/>
      <c r="E105" s="6"/>
      <c r="F105" s="75"/>
      <c r="G105" s="75"/>
      <c r="H105" s="6"/>
      <c r="I105" s="6"/>
      <c r="J105" s="76"/>
      <c r="K105" s="7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75"/>
      <c r="C106" s="75"/>
      <c r="D106" s="6"/>
      <c r="E106" s="6"/>
      <c r="F106" s="75"/>
      <c r="G106" s="75"/>
      <c r="H106" s="6"/>
      <c r="I106" s="6"/>
      <c r="J106" s="76"/>
      <c r="K106" s="7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75"/>
      <c r="C107" s="75"/>
      <c r="D107" s="6"/>
      <c r="E107" s="6"/>
      <c r="F107" s="75"/>
      <c r="G107" s="75"/>
      <c r="H107" s="6"/>
      <c r="I107" s="6"/>
      <c r="J107" s="76"/>
      <c r="K107" s="7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75"/>
      <c r="C108" s="75"/>
      <c r="D108" s="6"/>
      <c r="E108" s="6"/>
      <c r="F108" s="75"/>
      <c r="G108" s="75"/>
      <c r="H108" s="6"/>
      <c r="I108" s="6"/>
      <c r="J108" s="76"/>
      <c r="K108" s="7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75"/>
      <c r="C109" s="75"/>
      <c r="D109" s="6"/>
      <c r="E109" s="6"/>
      <c r="F109" s="75"/>
      <c r="G109" s="75"/>
      <c r="H109" s="6"/>
      <c r="I109" s="6"/>
      <c r="J109" s="76"/>
      <c r="K109" s="7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75"/>
      <c r="C110" s="75"/>
      <c r="D110" s="6"/>
      <c r="E110" s="6"/>
      <c r="F110" s="75"/>
      <c r="G110" s="75"/>
      <c r="H110" s="6"/>
      <c r="I110" s="6"/>
      <c r="J110" s="76"/>
      <c r="K110" s="7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75"/>
      <c r="C111" s="75"/>
      <c r="D111" s="6"/>
      <c r="E111" s="6"/>
      <c r="F111" s="75"/>
      <c r="G111" s="75"/>
      <c r="H111" s="6"/>
      <c r="I111" s="6"/>
      <c r="J111" s="76"/>
      <c r="K111" s="7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75"/>
      <c r="C112" s="75"/>
      <c r="D112" s="6"/>
      <c r="E112" s="6"/>
      <c r="F112" s="75"/>
      <c r="G112" s="75"/>
      <c r="H112" s="6"/>
      <c r="I112" s="6"/>
      <c r="J112" s="76"/>
      <c r="K112" s="7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75"/>
      <c r="C113" s="75"/>
      <c r="D113" s="6"/>
      <c r="E113" s="6"/>
      <c r="F113" s="75"/>
      <c r="G113" s="75"/>
      <c r="H113" s="6"/>
      <c r="I113" s="6"/>
      <c r="J113" s="76"/>
      <c r="K113" s="7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75"/>
      <c r="C114" s="75"/>
      <c r="D114" s="6"/>
      <c r="E114" s="6"/>
      <c r="F114" s="75"/>
      <c r="G114" s="75"/>
      <c r="H114" s="6"/>
      <c r="I114" s="6"/>
      <c r="J114" s="76"/>
      <c r="K114" s="7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75"/>
      <c r="C115" s="75"/>
      <c r="D115" s="6"/>
      <c r="E115" s="6"/>
      <c r="F115" s="75"/>
      <c r="G115" s="75"/>
      <c r="H115" s="6"/>
      <c r="I115" s="6"/>
      <c r="J115" s="76"/>
      <c r="K115" s="7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75"/>
      <c r="C116" s="75"/>
      <c r="D116" s="6"/>
      <c r="E116" s="6"/>
      <c r="F116" s="75"/>
      <c r="G116" s="75"/>
      <c r="H116" s="6"/>
      <c r="I116" s="6"/>
      <c r="J116" s="76"/>
      <c r="K116" s="7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75"/>
      <c r="C117" s="75"/>
      <c r="D117" s="6"/>
      <c r="E117" s="6"/>
      <c r="F117" s="75"/>
      <c r="G117" s="75"/>
      <c r="H117" s="6"/>
      <c r="I117" s="6"/>
      <c r="J117" s="76"/>
      <c r="K117" s="7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75"/>
      <c r="C118" s="75"/>
      <c r="D118" s="6"/>
      <c r="E118" s="6"/>
      <c r="F118" s="75"/>
      <c r="G118" s="75"/>
      <c r="H118" s="6"/>
      <c r="I118" s="6"/>
      <c r="J118" s="76"/>
      <c r="K118" s="7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75"/>
      <c r="C119" s="75"/>
      <c r="D119" s="6"/>
      <c r="E119" s="6"/>
      <c r="F119" s="75"/>
      <c r="G119" s="75"/>
      <c r="H119" s="6"/>
      <c r="I119" s="6"/>
      <c r="J119" s="76"/>
      <c r="K119" s="7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75"/>
      <c r="C120" s="75"/>
      <c r="D120" s="6"/>
      <c r="E120" s="6"/>
      <c r="F120" s="75"/>
      <c r="G120" s="75"/>
      <c r="H120" s="6"/>
      <c r="I120" s="6"/>
      <c r="J120" s="76"/>
      <c r="K120" s="7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75"/>
      <c r="C121" s="75"/>
      <c r="D121" s="6"/>
      <c r="E121" s="6"/>
      <c r="F121" s="75"/>
      <c r="G121" s="75"/>
      <c r="H121" s="6"/>
      <c r="I121" s="6"/>
      <c r="J121" s="76"/>
      <c r="K121" s="7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75"/>
      <c r="C122" s="75"/>
      <c r="D122" s="6"/>
      <c r="E122" s="6"/>
      <c r="F122" s="75"/>
      <c r="G122" s="75"/>
      <c r="H122" s="6"/>
      <c r="I122" s="6"/>
      <c r="J122" s="76"/>
      <c r="K122" s="7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75"/>
      <c r="C123" s="75"/>
      <c r="D123" s="6"/>
      <c r="E123" s="6"/>
      <c r="F123" s="75"/>
      <c r="G123" s="75"/>
      <c r="H123" s="6"/>
      <c r="I123" s="6"/>
      <c r="J123" s="76"/>
      <c r="K123" s="7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75"/>
      <c r="C124" s="75"/>
      <c r="D124" s="6"/>
      <c r="E124" s="6"/>
      <c r="F124" s="75"/>
      <c r="G124" s="75"/>
      <c r="H124" s="6"/>
      <c r="I124" s="6"/>
      <c r="J124" s="76"/>
      <c r="K124" s="7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75"/>
      <c r="C125" s="75"/>
      <c r="D125" s="6"/>
      <c r="E125" s="6"/>
      <c r="F125" s="75"/>
      <c r="G125" s="75"/>
      <c r="H125" s="6"/>
      <c r="I125" s="6"/>
      <c r="J125" s="76"/>
      <c r="K125" s="7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75"/>
      <c r="C126" s="75"/>
      <c r="D126" s="6"/>
      <c r="E126" s="6"/>
      <c r="F126" s="75"/>
      <c r="G126" s="75"/>
      <c r="H126" s="6"/>
      <c r="I126" s="6"/>
      <c r="J126" s="76"/>
      <c r="K126" s="7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75"/>
      <c r="C127" s="75"/>
      <c r="D127" s="6"/>
      <c r="E127" s="6"/>
      <c r="F127" s="75"/>
      <c r="G127" s="75"/>
      <c r="H127" s="6"/>
      <c r="I127" s="6"/>
      <c r="J127" s="76"/>
      <c r="K127" s="7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75"/>
      <c r="C128" s="75"/>
      <c r="D128" s="6"/>
      <c r="E128" s="6"/>
      <c r="F128" s="75"/>
      <c r="G128" s="75"/>
      <c r="H128" s="6"/>
      <c r="I128" s="6"/>
      <c r="J128" s="76"/>
      <c r="K128" s="7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75"/>
      <c r="C129" s="75"/>
      <c r="D129" s="6"/>
      <c r="E129" s="6"/>
      <c r="F129" s="75"/>
      <c r="G129" s="75"/>
      <c r="H129" s="6"/>
      <c r="I129" s="6"/>
      <c r="J129" s="76"/>
      <c r="K129" s="7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75"/>
      <c r="C130" s="75"/>
      <c r="D130" s="6"/>
      <c r="E130" s="6"/>
      <c r="F130" s="75"/>
      <c r="G130" s="75"/>
      <c r="H130" s="6"/>
      <c r="I130" s="6"/>
      <c r="J130" s="76"/>
      <c r="K130" s="7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75"/>
      <c r="C131" s="75"/>
      <c r="D131" s="6"/>
      <c r="E131" s="6"/>
      <c r="F131" s="75"/>
      <c r="G131" s="75"/>
      <c r="H131" s="6"/>
      <c r="I131" s="6"/>
      <c r="J131" s="76"/>
      <c r="K131" s="7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75"/>
      <c r="C132" s="75"/>
      <c r="D132" s="6"/>
      <c r="E132" s="6"/>
      <c r="F132" s="75"/>
      <c r="G132" s="75"/>
      <c r="H132" s="6"/>
      <c r="I132" s="6"/>
      <c r="J132" s="76"/>
      <c r="K132" s="7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75"/>
      <c r="C133" s="75"/>
      <c r="D133" s="6"/>
      <c r="E133" s="6"/>
      <c r="F133" s="75"/>
      <c r="G133" s="75"/>
      <c r="H133" s="6"/>
      <c r="I133" s="6"/>
      <c r="J133" s="76"/>
      <c r="K133" s="7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75"/>
      <c r="C134" s="75"/>
      <c r="D134" s="6"/>
      <c r="E134" s="6"/>
      <c r="F134" s="75"/>
      <c r="G134" s="75"/>
      <c r="H134" s="6"/>
      <c r="I134" s="6"/>
      <c r="J134" s="76"/>
      <c r="K134" s="7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75"/>
      <c r="C135" s="75"/>
      <c r="D135" s="6"/>
      <c r="E135" s="6"/>
      <c r="F135" s="75"/>
      <c r="G135" s="75"/>
      <c r="H135" s="6"/>
      <c r="I135" s="6"/>
      <c r="J135" s="76"/>
      <c r="K135" s="7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75"/>
      <c r="C136" s="75"/>
      <c r="D136" s="6"/>
      <c r="E136" s="6"/>
      <c r="F136" s="75"/>
      <c r="G136" s="75"/>
      <c r="H136" s="6"/>
      <c r="I136" s="6"/>
      <c r="J136" s="76"/>
      <c r="K136" s="7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75"/>
      <c r="C137" s="75"/>
      <c r="D137" s="6"/>
      <c r="E137" s="6"/>
      <c r="F137" s="75"/>
      <c r="G137" s="75"/>
      <c r="H137" s="6"/>
      <c r="I137" s="6"/>
      <c r="J137" s="76"/>
      <c r="K137" s="7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75"/>
      <c r="C138" s="75"/>
      <c r="D138" s="6"/>
      <c r="E138" s="6"/>
      <c r="F138" s="75"/>
      <c r="G138" s="75"/>
      <c r="H138" s="6"/>
      <c r="I138" s="6"/>
      <c r="J138" s="76"/>
      <c r="K138" s="7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75"/>
      <c r="C139" s="75"/>
      <c r="D139" s="6"/>
      <c r="E139" s="6"/>
      <c r="F139" s="75"/>
      <c r="G139" s="75"/>
      <c r="H139" s="6"/>
      <c r="I139" s="6"/>
      <c r="J139" s="76"/>
      <c r="K139" s="7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75"/>
      <c r="C140" s="75"/>
      <c r="D140" s="6"/>
      <c r="E140" s="6"/>
      <c r="F140" s="75"/>
      <c r="G140" s="75"/>
      <c r="H140" s="6"/>
      <c r="I140" s="6"/>
      <c r="J140" s="76"/>
      <c r="K140" s="7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75"/>
      <c r="C141" s="75"/>
      <c r="D141" s="6"/>
      <c r="E141" s="6"/>
      <c r="F141" s="75"/>
      <c r="G141" s="75"/>
      <c r="H141" s="6"/>
      <c r="I141" s="6"/>
      <c r="J141" s="76"/>
      <c r="K141" s="7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75"/>
      <c r="C142" s="75"/>
      <c r="D142" s="6"/>
      <c r="E142" s="6"/>
      <c r="F142" s="75"/>
      <c r="G142" s="75"/>
      <c r="H142" s="6"/>
      <c r="I142" s="6"/>
      <c r="J142" s="76"/>
      <c r="K142" s="7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75"/>
      <c r="C143" s="75"/>
      <c r="D143" s="6"/>
      <c r="E143" s="6"/>
      <c r="F143" s="75"/>
      <c r="G143" s="75"/>
      <c r="H143" s="6"/>
      <c r="I143" s="6"/>
      <c r="J143" s="76"/>
      <c r="K143" s="7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75"/>
      <c r="C144" s="75"/>
      <c r="D144" s="6"/>
      <c r="E144" s="6"/>
      <c r="F144" s="75"/>
      <c r="G144" s="75"/>
      <c r="H144" s="6"/>
      <c r="I144" s="6"/>
      <c r="J144" s="76"/>
      <c r="K144" s="7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75"/>
      <c r="C145" s="75"/>
      <c r="D145" s="6"/>
      <c r="E145" s="6"/>
      <c r="F145" s="75"/>
      <c r="G145" s="75"/>
      <c r="H145" s="6"/>
      <c r="I145" s="6"/>
      <c r="J145" s="76"/>
      <c r="K145" s="7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75"/>
      <c r="C146" s="75"/>
      <c r="D146" s="6"/>
      <c r="E146" s="6"/>
      <c r="F146" s="75"/>
      <c r="G146" s="75"/>
      <c r="H146" s="6"/>
      <c r="I146" s="6"/>
      <c r="J146" s="76"/>
      <c r="K146" s="7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75"/>
      <c r="C147" s="75"/>
      <c r="D147" s="6"/>
      <c r="E147" s="6"/>
      <c r="F147" s="75"/>
      <c r="G147" s="75"/>
      <c r="H147" s="6"/>
      <c r="I147" s="6"/>
      <c r="J147" s="76"/>
      <c r="K147" s="7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75"/>
      <c r="C148" s="75"/>
      <c r="D148" s="6"/>
      <c r="E148" s="6"/>
      <c r="F148" s="75"/>
      <c r="G148" s="75"/>
      <c r="H148" s="6"/>
      <c r="I148" s="6"/>
      <c r="J148" s="76"/>
      <c r="K148" s="7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75"/>
      <c r="C149" s="75"/>
      <c r="D149" s="6"/>
      <c r="E149" s="6"/>
      <c r="F149" s="75"/>
      <c r="G149" s="75"/>
      <c r="H149" s="6"/>
      <c r="I149" s="6"/>
      <c r="J149" s="76"/>
      <c r="K149" s="7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75"/>
      <c r="C150" s="75"/>
      <c r="D150" s="6"/>
      <c r="E150" s="6"/>
      <c r="F150" s="75"/>
      <c r="G150" s="75"/>
      <c r="H150" s="6"/>
      <c r="I150" s="6"/>
      <c r="J150" s="76"/>
      <c r="K150" s="7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75"/>
      <c r="C151" s="75"/>
      <c r="D151" s="6"/>
      <c r="E151" s="6"/>
      <c r="F151" s="75"/>
      <c r="G151" s="75"/>
      <c r="H151" s="6"/>
      <c r="I151" s="6"/>
      <c r="J151" s="76"/>
      <c r="K151" s="7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75"/>
      <c r="C152" s="75"/>
      <c r="D152" s="6"/>
      <c r="E152" s="6"/>
      <c r="F152" s="75"/>
      <c r="G152" s="75"/>
      <c r="H152" s="6"/>
      <c r="I152" s="6"/>
      <c r="J152" s="76"/>
      <c r="K152" s="7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75"/>
      <c r="C153" s="75"/>
      <c r="D153" s="6"/>
      <c r="E153" s="6"/>
      <c r="F153" s="75"/>
      <c r="G153" s="75"/>
      <c r="H153" s="6"/>
      <c r="I153" s="6"/>
      <c r="J153" s="76"/>
      <c r="K153" s="7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75"/>
      <c r="C154" s="75"/>
      <c r="D154" s="6"/>
      <c r="E154" s="6"/>
      <c r="F154" s="75"/>
      <c r="G154" s="75"/>
      <c r="H154" s="6"/>
      <c r="I154" s="6"/>
      <c r="J154" s="76"/>
      <c r="K154" s="7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75"/>
      <c r="C155" s="75"/>
      <c r="D155" s="6"/>
      <c r="E155" s="6"/>
      <c r="F155" s="75"/>
      <c r="G155" s="75"/>
      <c r="H155" s="6"/>
      <c r="I155" s="6"/>
      <c r="J155" s="76"/>
      <c r="K155" s="7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75"/>
      <c r="C156" s="75"/>
      <c r="D156" s="6"/>
      <c r="E156" s="6"/>
      <c r="F156" s="75"/>
      <c r="G156" s="75"/>
      <c r="H156" s="6"/>
      <c r="I156" s="6"/>
      <c r="J156" s="76"/>
      <c r="K156" s="7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75"/>
      <c r="C157" s="75"/>
      <c r="D157" s="6"/>
      <c r="E157" s="6"/>
      <c r="F157" s="75"/>
      <c r="G157" s="75"/>
      <c r="H157" s="6"/>
      <c r="I157" s="6"/>
      <c r="J157" s="76"/>
      <c r="K157" s="7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75"/>
      <c r="C158" s="75"/>
      <c r="D158" s="6"/>
      <c r="E158" s="6"/>
      <c r="F158" s="75"/>
      <c r="G158" s="75"/>
      <c r="H158" s="6"/>
      <c r="I158" s="6"/>
      <c r="J158" s="76"/>
      <c r="K158" s="7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75"/>
      <c r="C159" s="75"/>
      <c r="D159" s="6"/>
      <c r="E159" s="6"/>
      <c r="F159" s="75"/>
      <c r="G159" s="75"/>
      <c r="H159" s="6"/>
      <c r="I159" s="6"/>
      <c r="J159" s="76"/>
      <c r="K159" s="7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75"/>
      <c r="C160" s="75"/>
      <c r="D160" s="6"/>
      <c r="E160" s="6"/>
      <c r="F160" s="75"/>
      <c r="G160" s="75"/>
      <c r="H160" s="6"/>
      <c r="I160" s="6"/>
      <c r="J160" s="76"/>
      <c r="K160" s="7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75"/>
      <c r="C161" s="75"/>
      <c r="D161" s="6"/>
      <c r="E161" s="6"/>
      <c r="F161" s="75"/>
      <c r="G161" s="75"/>
      <c r="H161" s="6"/>
      <c r="I161" s="6"/>
      <c r="J161" s="76"/>
      <c r="K161" s="7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75"/>
      <c r="C162" s="75"/>
      <c r="D162" s="6"/>
      <c r="E162" s="6"/>
      <c r="F162" s="75"/>
      <c r="G162" s="75"/>
      <c r="H162" s="6"/>
      <c r="I162" s="6"/>
      <c r="J162" s="76"/>
      <c r="K162" s="7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75"/>
      <c r="C163" s="75"/>
      <c r="D163" s="6"/>
      <c r="E163" s="6"/>
      <c r="F163" s="75"/>
      <c r="G163" s="75"/>
      <c r="H163" s="6"/>
      <c r="I163" s="6"/>
      <c r="J163" s="76"/>
      <c r="K163" s="7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75"/>
      <c r="C164" s="75"/>
      <c r="D164" s="6"/>
      <c r="E164" s="6"/>
      <c r="F164" s="75"/>
      <c r="G164" s="75"/>
      <c r="H164" s="6"/>
      <c r="I164" s="6"/>
      <c r="J164" s="76"/>
      <c r="K164" s="7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75"/>
      <c r="C165" s="75"/>
      <c r="D165" s="6"/>
      <c r="E165" s="6"/>
      <c r="F165" s="75"/>
      <c r="G165" s="75"/>
      <c r="H165" s="6"/>
      <c r="I165" s="6"/>
      <c r="J165" s="76"/>
      <c r="K165" s="7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6">
    <mergeCell ref="B1:C1"/>
    <mergeCell ref="F1:G1"/>
    <mergeCell ref="J1:K1"/>
    <mergeCell ref="B20:C20"/>
    <mergeCell ref="F20:G20"/>
    <mergeCell ref="J20:K20"/>
  </mergeCells>
  <printOptions/>
  <pageMargins left="0.7" right="0.7" top="0.75" bottom="0.75" header="0" footer="0"/>
  <pageSetup horizontalDpi="300" verticalDpi="300" orientation="landscape"/>
  <headerFooter alignWithMargins="0">
    <oddHeader>&amp;C&amp;"Calibri,Regular"&amp;11&amp;A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That</cp:lastModifiedBy>
  <dcterms:modified xsi:type="dcterms:W3CDTF">2021-02-07T16:44:13Z</dcterms:modified>
  <cp:category/>
  <cp:version/>
  <cp:contentType/>
  <cp:contentStatus/>
</cp:coreProperties>
</file>